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page\materialFM1\"/>
    </mc:Choice>
  </mc:AlternateContent>
  <xr:revisionPtr revIDLastSave="0" documentId="13_ncr:1_{DED14D93-7D27-4FF7-BCBC-261FF5C30DBD}" xr6:coauthVersionLast="47" xr6:coauthVersionMax="47" xr10:uidLastSave="{00000000-0000-0000-0000-000000000000}"/>
  <bookViews>
    <workbookView xWindow="-120" yWindow="-120" windowWidth="19440" windowHeight="14880" xr2:uid="{64E2F56D-03F7-4545-B9FA-F2F8183A504D}"/>
  </bookViews>
  <sheets>
    <sheet name="FuelConsumption" sheetId="1" r:id="rId1"/>
    <sheet name="(c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z">'[1]Input Data'!$E$12</definedName>
    <definedName name="A" localSheetId="1">'[1]Input Data'!$E$47</definedName>
    <definedName name="A">[2]Inputs_Outputs!$B$4</definedName>
    <definedName name="a_sound">[2]Inputs_Outputs!$J$5</definedName>
    <definedName name="Airfoil">'[1]Input Data'!$I$27</definedName>
    <definedName name="Airfoil_transition">[3]Results!$Q$14</definedName>
    <definedName name="AirfoilTransition">'[1]Input Data'!#REF!</definedName>
    <definedName name="Alpha_min">'[1]Subroutine Xi'!$B$3</definedName>
    <definedName name="AOA_EpsilonMax_NACA0012">[1]Airfoils!$L$5</definedName>
    <definedName name="AOA_EpsilonMax_NACA0015">[1]Airfoils!$D$5</definedName>
    <definedName name="AOA_EpsilonMax_NACA0018">[1]Airfoils!$T$5</definedName>
    <definedName name="Beta0">'[1]Input Data'!$M$12</definedName>
    <definedName name="BetaS">'[1]Input Data'!$M$14</definedName>
    <definedName name="Betat">'[1]Input Data'!$M$10</definedName>
    <definedName name="BPR">[2]Inputs_Outputs!$F$3</definedName>
    <definedName name="c_dw">[2]Fuel!$C$23</definedName>
    <definedName name="Cd">[2]Fuel!$C$31</definedName>
    <definedName name="Cd0">[2]Fuel!$C$28</definedName>
    <definedName name="Cdoc">[2]DOC!$C$92</definedName>
    <definedName name="CF_AIC">[2]Environmental!$C$65</definedName>
    <definedName name="CF_NOx">[2]Environmental!$C$64</definedName>
    <definedName name="CL">[2]Fuel!$C$29</definedName>
    <definedName name="CL_m">#REF!</definedName>
    <definedName name="d_f">[2]Inputs_Outputs!#REF!</definedName>
    <definedName name="Delta_R">'[1]Input Data'!$E$22</definedName>
    <definedName name="Delta_Theta">'[1]Input Data'!$E$20</definedName>
    <definedName name="df">[2]Inputs_Outputs!#REF!</definedName>
    <definedName name="DmG">'[5]Schneeballfaktor '!$B$32</definedName>
    <definedName name="DmL">'[5]Schneeballfaktor '!$B$4</definedName>
    <definedName name="e">[2]Fuel!$C$15</definedName>
    <definedName name="E_glide">[2]Fuel!$C$33</definedName>
    <definedName name="EI_NOx">[2]Environmental!$C$50</definedName>
    <definedName name="FL">'[2]Flight time'!$B$167</definedName>
    <definedName name="fuel_km">[2]Fuel!$I$41</definedName>
    <definedName name="fuel_mile">[2]Fuel!$I$42</definedName>
    <definedName name="g">[2]Inputs_Outputs!$N$2</definedName>
    <definedName name="gamma">#REF!</definedName>
    <definedName name="H">[2]Inputs_Outputs!$J$3</definedName>
    <definedName name="Hft">[2]Inputs_Outputs!$J$4</definedName>
    <definedName name="k_inf">[2]DOC!$C$10</definedName>
    <definedName name="Kappa">'[1]Input Data'!$H$4</definedName>
    <definedName name="L" localSheetId="1">'[1]Input Data'!$E$8</definedName>
    <definedName name="L">[2]Inputs_Outputs!$N$4</definedName>
    <definedName name="L_D">#REF!</definedName>
    <definedName name="L_D_max">#REF!</definedName>
    <definedName name="L0">'[1]Input Data'!$E$10</definedName>
    <definedName name="M">[2]Inputs_Outputs!$J$2</definedName>
    <definedName name="m_e">[2]Inputs_Outputs!$F$8</definedName>
    <definedName name="M_opt">[2]Inputs_Outputs!$B$13</definedName>
    <definedName name="m_PL">[2]DOC!$C$84</definedName>
    <definedName name="m_PLmax">[2]Inputs_Outputs!$B$10</definedName>
    <definedName name="mF">'[5]Schneeballfaktor '!$B$9</definedName>
    <definedName name="Mff">[2]DOC!$C$43</definedName>
    <definedName name="mFmMTO">'[5]Schneeballfaktor '!$B$8</definedName>
    <definedName name="mFOB">[2]DOC!$C$50</definedName>
    <definedName name="mMPL">'[5]Schneeballfaktor '!$B$10</definedName>
    <definedName name="mMTO">'[5]Schneeballfaktor '!$B$5</definedName>
    <definedName name="mMTOG">'[5]Schneeballfaktor '!$B$13</definedName>
    <definedName name="mOE">'[5]Schneeballfaktor '!$B$7</definedName>
    <definedName name="mOEmMTO">'[5]Schneeballfaktor '!$B$6</definedName>
    <definedName name="MTOW">[2]Inputs_Outputs!$B$2</definedName>
    <definedName name="MZFW">[2]Inputs_Outputs!$B$6</definedName>
    <definedName name="n_E">[2]Inputs_Outputs!$F$2</definedName>
    <definedName name="n_PAX">[2]Inputs_Outputs!$B$11</definedName>
    <definedName name="n_shafts">[2]Inputs_Outputs!$F$7</definedName>
    <definedName name="n_stages">[2]Inputs_Outputs!$F$6</definedName>
    <definedName name="nacas">'[1]Input Data'!$F$30:$F$32</definedName>
    <definedName name="nt_a">[2]DOC!$C$40</definedName>
    <definedName name="OAPR">[2]Inputs_Outputs!$F$5</definedName>
    <definedName name="OEW">[2]Inputs_Outputs!$B$9</definedName>
    <definedName name="on_off">[1]Airfoils!$AB$50:$AB$51</definedName>
    <definedName name="p">[2]Inputs_Outputs!$J$7</definedName>
    <definedName name="p_t">[2]Inputs_Outputs!$N$9</definedName>
    <definedName name="p0">[2]Inputs_Outputs!$N$6</definedName>
    <definedName name="phi">[2]Inputs_Outputs!$B$7</definedName>
    <definedName name="phi_rad">[2]Inputs_Outputs!$B$8</definedName>
    <definedName name="price_fuel">[2]DOC!$C$7</definedName>
    <definedName name="Q">'[1]Input Data'!$E$39</definedName>
    <definedName name="R_const">[2]Inputs_Outputs!$N$3</definedName>
    <definedName name="Radius">'[1]Input Data'!$E$41</definedName>
    <definedName name="range">[2]Inputs_Outputs!$J$12</definedName>
    <definedName name="range_added">'[2]Flight time'!$B$170</definedName>
    <definedName name="range_mile">[2]DOC!$D$41</definedName>
    <definedName name="Reynolds">[1]Airfoils!$AB$46:$AB$48</definedName>
    <definedName name="rho">[2]Inputs_Outputs!$J$8</definedName>
    <definedName name="rho_t">[2]Inputs_Outputs!$N$10</definedName>
    <definedName name="rho0">[2]Inputs_Outputs!$N$7</definedName>
    <definedName name="Root">[1]Results!#REF!</definedName>
    <definedName name="Rt">'[1]Input Data'!$E$37</definedName>
    <definedName name="SS">[2]Inputs_Outputs!$B$3</definedName>
    <definedName name="sumAC">FuelConsumption!$C$95</definedName>
    <definedName name="Swet">[2]Inputs_Outputs!#REF!</definedName>
    <definedName name="t" localSheetId="1">'[1]Input Data'!$E$43</definedName>
    <definedName name="T">[2]Inputs_Outputs!$J$6</definedName>
    <definedName name="T_t">[2]Inputs_Outputs!$N$8</definedName>
    <definedName name="T_to">[2]Inputs_Outputs!$F$4</definedName>
    <definedName name="t0" localSheetId="1">'[1]Input Data'!$M$6</definedName>
    <definedName name="T0">[2]Inputs_Outputs!$N$5</definedName>
    <definedName name="TAS">[2]Inputs_Outputs!$J$10</definedName>
    <definedName name="TAS_regulated">'[2]Flight time'!$B$166</definedName>
    <definedName name="Tau">'[1]Input Data'!$H$6</definedName>
    <definedName name="tb">[2]DOC!$C$79</definedName>
    <definedName name="tf">[2]DOC!$C$59</definedName>
    <definedName name="tf_added">'[2]Flight time'!$B$168</definedName>
    <definedName name="TSFC">[2]Fuel!$I$35</definedName>
    <definedName name="tt">'[1]Input Data'!$R$4</definedName>
    <definedName name="U">'[1]Input Data'!$E$45</definedName>
    <definedName name="Uaf">[2]DOC!$C$96</definedName>
    <definedName name="V_CR">#REF!</definedName>
    <definedName name="w">'[1]Input Data'!$H$14</definedName>
    <definedName name="w_co2">[2]Inputs_Outputs!$B$164</definedName>
    <definedName name="w_doc">[2]Inputs_Outputs!$B$157</definedName>
    <definedName name="w_env">[2]Inputs_Outputs!$B$158</definedName>
    <definedName name="w_resource">[2]Inputs_Outputs!$B$163</definedName>
    <definedName name="xxxx">#REF!</definedName>
    <definedName name="xxxxx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4" i="1"/>
  <c r="C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Mattausch</author>
  </authors>
  <commentList>
    <comment ref="A13" authorId="0" shapeId="0" xr:uid="{829FFD24-B7EA-4E16-BE55-7F9E1EA43852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Weight Variant WV008 with Sharklets (Airbus Aircraft Characteristics Airport and Maintenance Planning Document)</t>
        </r>
      </text>
    </comment>
    <comment ref="A14" authorId="0" shapeId="0" xr:uid="{6B0D5CC5-1E79-454B-AF76-37C4FC290026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Weight Variant WV011 with Sharklets (Airbus Aircraft Characteristics Airport and Maintenance Planning Document)</t>
        </r>
      </text>
    </comment>
    <comment ref="A15" authorId="0" shapeId="0" xr:uid="{4003C24E-57F3-4673-80B1-F9F242795458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Weight Variant WV053 (Airbus Aircraft Characteristics Airport and Maintenance Planning Document) </t>
        </r>
      </text>
    </comment>
    <comment ref="A60" authorId="0" shapeId="0" xr:uid="{6F80216B-A088-4DF9-8E08-AB03CD5F9816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Model CL−600−2C10
</t>
        </r>
      </text>
    </comment>
    <comment ref="A61" authorId="0" shapeId="0" xr:uid="{D561C8B2-47E1-4984-8A5A-2730EDED19C5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Model CL−600−2D24</t>
        </r>
      </text>
    </comment>
    <comment ref="A62" authorId="0" shapeId="0" xr:uid="{CD0B2871-F77C-4760-AEB7-651F2536F96D}">
      <text>
        <r>
          <rPr>
            <b/>
            <sz val="9"/>
            <color indexed="81"/>
            <rFont val="Segoe UI"/>
            <family val="2"/>
          </rPr>
          <t>Pascal Mattausch:</t>
        </r>
        <r>
          <rPr>
            <sz val="9"/>
            <color indexed="81"/>
            <rFont val="Segoe UI"/>
            <family val="2"/>
          </rPr>
          <t xml:space="preserve">
Model CL−600−2E24</t>
        </r>
      </text>
    </comment>
  </commentList>
</comments>
</file>

<file path=xl/sharedStrings.xml><?xml version="1.0" encoding="utf-8"?>
<sst xmlns="http://schemas.openxmlformats.org/spreadsheetml/2006/main" count="110" uniqueCount="110">
  <si>
    <t>Aircraft Type</t>
  </si>
  <si>
    <t>Airbus A220-100</t>
  </si>
  <si>
    <t>Airbus A220-300</t>
  </si>
  <si>
    <t>Airbus A300</t>
  </si>
  <si>
    <t>Airbus A310</t>
  </si>
  <si>
    <t>Airbus A318</t>
  </si>
  <si>
    <t>Airbus A319</t>
  </si>
  <si>
    <t>Airbus A319neo</t>
  </si>
  <si>
    <t>Airbus A320</t>
  </si>
  <si>
    <t>Airbus A320neo</t>
  </si>
  <si>
    <t>Airbus A321-100</t>
  </si>
  <si>
    <t>Airbus A321-200</t>
  </si>
  <si>
    <t>Airbus A321neo</t>
  </si>
  <si>
    <t>Airbus A330-200</t>
  </si>
  <si>
    <t>Airbus A330-300</t>
  </si>
  <si>
    <t>Airbus A330-900</t>
  </si>
  <si>
    <t>Airbus A340-300</t>
  </si>
  <si>
    <t>Airbus A340-600</t>
  </si>
  <si>
    <t>Airbus A350-900</t>
  </si>
  <si>
    <t>Airbus A350-900ULR</t>
  </si>
  <si>
    <t>Airbus A350-1000</t>
  </si>
  <si>
    <t>Airbus A380-800</t>
  </si>
  <si>
    <t>ATR 42</t>
  </si>
  <si>
    <t>ATR 72</t>
  </si>
  <si>
    <t>Beechcraft 1900D</t>
  </si>
  <si>
    <t>Boeing 717-200</t>
  </si>
  <si>
    <t>Boeing 737 MAX 8</t>
  </si>
  <si>
    <t>Boeing 737 MAX 9</t>
  </si>
  <si>
    <t>Boeing 737-300</t>
  </si>
  <si>
    <t>Boeing 737-400</t>
  </si>
  <si>
    <t>Boeing 737-500</t>
  </si>
  <si>
    <t>Boeing 737-700</t>
  </si>
  <si>
    <t>Boeing 737-800</t>
  </si>
  <si>
    <t>Boeing 737-900</t>
  </si>
  <si>
    <t>Boeing 737-900ER</t>
  </si>
  <si>
    <t>Boeing 747-400</t>
  </si>
  <si>
    <t>Boeing 747-8</t>
  </si>
  <si>
    <t>Boeing 757-200</t>
  </si>
  <si>
    <t>Boeing 757-300</t>
  </si>
  <si>
    <t>Boeing 767-300</t>
  </si>
  <si>
    <t>Boeing 767-300ER</t>
  </si>
  <si>
    <t>Boeing 767-400ER</t>
  </si>
  <si>
    <t>Boeing 777-200</t>
  </si>
  <si>
    <t>Boeing 777-200ER</t>
  </si>
  <si>
    <t>Boeing 777-200LR</t>
  </si>
  <si>
    <t>Boeing 777-300</t>
  </si>
  <si>
    <t>Boeing 777-300ER</t>
  </si>
  <si>
    <t>Boeing 787-8</t>
  </si>
  <si>
    <t>Boeing 787-9</t>
  </si>
  <si>
    <t>Boeing 787-10</t>
  </si>
  <si>
    <t>Boeing MD-11</t>
  </si>
  <si>
    <t>Boeing MD-80</t>
  </si>
  <si>
    <t>Boeing MD-90</t>
  </si>
  <si>
    <t>Bombardier CRJ100</t>
  </si>
  <si>
    <t>Bombardier CRJ200</t>
  </si>
  <si>
    <t>Bombardier CRJ200ER</t>
  </si>
  <si>
    <t>Bombardier CRJ200LR</t>
  </si>
  <si>
    <t>Bombardier CRJ700ER</t>
  </si>
  <si>
    <t>Bombardier CRJ900</t>
  </si>
  <si>
    <t>Bombardier CRJ1000</t>
  </si>
  <si>
    <t>Comac ARJ21-700</t>
  </si>
  <si>
    <t>COMAC C919</t>
  </si>
  <si>
    <t>De Havilland Canada Dash 8 Q100</t>
  </si>
  <si>
    <t xml:space="preserve">De Havilland Canada Dash 8 Q200 </t>
  </si>
  <si>
    <t xml:space="preserve">De Havilland Canada Dash 8 Q300 </t>
  </si>
  <si>
    <t>De Havilland Canada Dash 8 Q400</t>
  </si>
  <si>
    <t>Dornier 228</t>
  </si>
  <si>
    <t>Dornier 328JET-300</t>
  </si>
  <si>
    <t>Embraer E170</t>
  </si>
  <si>
    <t>Embraer E170LR</t>
  </si>
  <si>
    <t>Embraer E175</t>
  </si>
  <si>
    <t>Embraer E175LR</t>
  </si>
  <si>
    <t>Embraer E190</t>
  </si>
  <si>
    <t>Embraer E190LR</t>
  </si>
  <si>
    <t>Embraer E190AR</t>
  </si>
  <si>
    <t>Embraer E190-E2</t>
  </si>
  <si>
    <t>Embraer E195</t>
  </si>
  <si>
    <t>Embraer E195LR</t>
  </si>
  <si>
    <t>Embraer E195AR</t>
  </si>
  <si>
    <t>Embraer E195-E2</t>
  </si>
  <si>
    <t>Embraer EMB-120 Brasilia</t>
  </si>
  <si>
    <t>Embraer ERJ-135</t>
  </si>
  <si>
    <t>Embraer ERJ-140</t>
  </si>
  <si>
    <t>Embraer ERJ-145</t>
  </si>
  <si>
    <t>Fokker 100</t>
  </si>
  <si>
    <t>Fokker 70</t>
  </si>
  <si>
    <t>Fokker 50</t>
  </si>
  <si>
    <t>Saab 340</t>
  </si>
  <si>
    <t>Sukhoi Superjet 100</t>
  </si>
  <si>
    <t xml:space="preserve">Viking Air Twin Otter </t>
  </si>
  <si>
    <t>Fuel Consumption (kg/km)</t>
  </si>
  <si>
    <t>Total passenger A/C (World Airliner Census 2020)</t>
  </si>
  <si>
    <t>Calculation of the Average Fuel Consumption of Passenger Aircraft</t>
  </si>
  <si>
    <t>Sum of all aircraft:</t>
  </si>
  <si>
    <t>Weighting Total Passenger A/C</t>
  </si>
  <si>
    <t>Copyright © 2024</t>
  </si>
  <si>
    <t>Pascal Mattausch</t>
  </si>
  <si>
    <t>The spreadsheet for the Master Thesis</t>
  </si>
  <si>
    <t>"Environmental Labels in Aviation – Aircraft Label, Airline Label, Flight Label"</t>
  </si>
  <si>
    <t>is free software: you can redistribute it and/or modify it</t>
  </si>
  <si>
    <t>under the terms of the GNU General Public License as published by</t>
  </si>
  <si>
    <t>the Free Software Foundation, License Version 3.</t>
  </si>
  <si>
    <t>The spreadsheet is distributed in the hope that it will be useful,</t>
  </si>
  <si>
    <t>but WITHOUT ANY WARRANTY; without even the implied warranty of</t>
  </si>
  <si>
    <t>MERCHANTABILITY or FITNESS FOR A PARTICULAR PURPOSE.</t>
  </si>
  <si>
    <t>See the GNU General Public License for more details.</t>
  </si>
  <si>
    <t>https://www.gnu.org/licenses</t>
  </si>
  <si>
    <t>This file is stored here:</t>
  </si>
  <si>
    <t>Weighted mean value average fuel consumption:</t>
  </si>
  <si>
    <t>https://doi.org/10.7910/DVN/QPQ4ZH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</si>
</sst>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8" formatCode="0.0000%"/>
  </numFmts>
  <fonts count="13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0" fontId="1" fillId="2" borderId="9" xfId="0" applyFont="1" applyFill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164" fontId="0" fillId="0" borderId="10" xfId="0" applyNumberFormat="1" applyBorder="1"/>
    <xf numFmtId="0" fontId="0" fillId="0" borderId="10" xfId="0" applyBorder="1"/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0" xfId="0" applyFont="1"/>
    <xf numFmtId="2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10" fontId="0" fillId="0" borderId="0" xfId="1" applyNumberFormat="1" applyFont="1"/>
    <xf numFmtId="168" fontId="0" fillId="0" borderId="0" xfId="1" applyNumberFormat="1" applyFont="1"/>
    <xf numFmtId="10" fontId="0" fillId="0" borderId="10" xfId="1" applyNumberFormat="1" applyFont="1" applyBorder="1"/>
    <xf numFmtId="0" fontId="8" fillId="5" borderId="0" xfId="3" applyFont="1" applyFill="1"/>
    <xf numFmtId="0" fontId="5" fillId="5" borderId="0" xfId="3" applyFill="1"/>
    <xf numFmtId="0" fontId="9" fillId="5" borderId="0" xfId="3" applyFont="1" applyFill="1"/>
    <xf numFmtId="0" fontId="10" fillId="5" borderId="0" xfId="3" applyFont="1" applyFill="1"/>
    <xf numFmtId="0" fontId="12" fillId="5" borderId="0" xfId="4" applyFont="1" applyFill="1" applyAlignment="1" applyProtection="1"/>
    <xf numFmtId="0" fontId="12" fillId="5" borderId="0" xfId="2" applyFont="1" applyFill="1"/>
    <xf numFmtId="0" fontId="0" fillId="0" borderId="0" xfId="0" applyFill="1" applyBorder="1" applyAlignment="1">
      <alignment horizontal="right"/>
    </xf>
    <xf numFmtId="0" fontId="0" fillId="0" borderId="0" xfId="0" applyBorder="1"/>
  </cellXfs>
  <cellStyles count="5">
    <cellStyle name="Hyperlink 2" xfId="4" xr:uid="{146C16D0-D7B8-4014-B858-87951E5384D9}"/>
    <cellStyle name="Link" xfId="2" builtinId="8"/>
    <cellStyle name="Prozent" xfId="1" builtinId="5"/>
    <cellStyle name="Standard" xfId="0" builtinId="0"/>
    <cellStyle name="Standard 2" xfId="3" xr:uid="{18A50DD3-23ED-4799-93A0-ED54925EC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180975</xdr:rowOff>
    </xdr:from>
    <xdr:ext cx="2266950" cy="809625"/>
    <xdr:pic>
      <xdr:nvPicPr>
        <xdr:cNvPr id="2" name="Picture 5" descr="gplv3-127x51.png">
          <a:extLst>
            <a:ext uri="{FF2B5EF4-FFF2-40B4-BE49-F238E27FC236}">
              <a16:creationId xmlns:a16="http://schemas.microsoft.com/office/drawing/2014/main" id="{4E34F7ED-5488-46C2-BEB6-74AB20482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61975"/>
          <a:ext cx="2266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ien/HAW/Arbeiten/SalcedoCampoamor/BuildingFinalThesis/Calculating_the_Power_of_a_Wind_Turbin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ien/HAW/Arbeiten/Caers/Ergebnisse/PassengerAircraftMinimumFu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ien/HAW/Arbeiten/SalcedoCampoamor/WindTurbine_new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eien\HAW\Arbeiten\Mattausch\2024-11-22_Ergebnisse\Local_Air_Pollution_Different_Engines.xlsx" TargetMode="External"/><Relationship Id="rId1" Type="http://schemas.openxmlformats.org/officeDocument/2006/relationships/externalLinkPath" Target="/Dateien/HAW/Arbeiten/Mattausch/2024-11-22_Ergebnisse/Local_Air_Pollution_Different_Engin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HT\HAM-WI41\Shop\Praktikanten\03_Praktikanten\John\Sonstiges\Projekt\Projekt%20im%20Master\Flugzeuge%20Auswertung%20und%20Erkenntnisse\7.11_Erkenntnis_Flugze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 Data"/>
      <sheetName val="Results"/>
      <sheetName val="cP"/>
      <sheetName val="Subroutine Xi"/>
      <sheetName val="Twist, Pitch &amp; Chord"/>
      <sheetName val="Wind speed"/>
      <sheetName val="cP wind speed"/>
      <sheetName val="Subroutine Xi wind speed"/>
      <sheetName val="Twist, Pitch &amp; Chord wind speed"/>
      <sheetName val="Airfoils"/>
      <sheetName val="(c)"/>
    </sheetNames>
    <sheetDataSet>
      <sheetData sheetId="0"/>
      <sheetData sheetId="1">
        <row r="4">
          <cell r="H4">
            <v>1.0471975511965976</v>
          </cell>
          <cell r="R4">
            <v>0.03</v>
          </cell>
        </row>
        <row r="6">
          <cell r="H6">
            <v>0.52359877559829882</v>
          </cell>
          <cell r="M6">
            <v>0.06</v>
          </cell>
        </row>
        <row r="8">
          <cell r="E8">
            <v>10</v>
          </cell>
        </row>
        <row r="10">
          <cell r="E10">
            <v>1</v>
          </cell>
          <cell r="M10">
            <v>0</v>
          </cell>
        </row>
        <row r="12">
          <cell r="E12">
            <v>3</v>
          </cell>
          <cell r="M12">
            <v>40</v>
          </cell>
        </row>
        <row r="14">
          <cell r="H14">
            <v>10.471975511965978</v>
          </cell>
          <cell r="M14">
            <v>0</v>
          </cell>
        </row>
        <row r="20">
          <cell r="E20">
            <v>20</v>
          </cell>
        </row>
        <row r="22">
          <cell r="E22">
            <v>6.4285714285714293E-2</v>
          </cell>
        </row>
        <row r="27">
          <cell r="I27" t="str">
            <v>NACA 0015</v>
          </cell>
        </row>
        <row r="30">
          <cell r="F30" t="str">
            <v>NACA 0018</v>
          </cell>
        </row>
        <row r="31">
          <cell r="F31" t="str">
            <v>NACA 0015</v>
          </cell>
        </row>
        <row r="32">
          <cell r="F32" t="str">
            <v>NACA 0012</v>
          </cell>
        </row>
        <row r="37">
          <cell r="E37">
            <v>0.1</v>
          </cell>
        </row>
        <row r="39">
          <cell r="E39">
            <v>-44.444444444444443</v>
          </cell>
        </row>
        <row r="41">
          <cell r="E41">
            <v>8.6602540378443855</v>
          </cell>
        </row>
        <row r="43">
          <cell r="E43">
            <v>3.4641016151377546E-2</v>
          </cell>
        </row>
        <row r="45">
          <cell r="E45">
            <v>3.849001794597505E-2</v>
          </cell>
        </row>
        <row r="47">
          <cell r="E47">
            <v>3.6275987284684361</v>
          </cell>
        </row>
      </sheetData>
      <sheetData sheetId="2"/>
      <sheetData sheetId="3"/>
      <sheetData sheetId="4">
        <row r="3">
          <cell r="B3">
            <v>0</v>
          </cell>
        </row>
      </sheetData>
      <sheetData sheetId="5"/>
      <sheetData sheetId="6"/>
      <sheetData sheetId="7"/>
      <sheetData sheetId="8"/>
      <sheetData sheetId="9"/>
      <sheetData sheetId="10">
        <row r="5">
          <cell r="D5">
            <v>8</v>
          </cell>
          <cell r="L5">
            <v>7</v>
          </cell>
          <cell r="T5">
            <v>8</v>
          </cell>
        </row>
        <row r="46">
          <cell r="AB46">
            <v>40000</v>
          </cell>
        </row>
        <row r="47">
          <cell r="AB47">
            <v>360000</v>
          </cell>
        </row>
        <row r="48">
          <cell r="AB48">
            <v>10000</v>
          </cell>
        </row>
        <row r="50">
          <cell r="AB50" t="str">
            <v>ON</v>
          </cell>
        </row>
        <row r="51">
          <cell r="AB51" t="str">
            <v>OFF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_Outputs"/>
      <sheetName val="Fuel"/>
      <sheetName val="DOC"/>
      <sheetName val="Environmental"/>
      <sheetName val="Flight time"/>
      <sheetName val="Extra information"/>
      <sheetName val="(c)"/>
    </sheetNames>
    <sheetDataSet>
      <sheetData sheetId="0">
        <row r="2">
          <cell r="B2">
            <v>73500</v>
          </cell>
          <cell r="F2">
            <v>2</v>
          </cell>
          <cell r="J2">
            <v>0.9</v>
          </cell>
          <cell r="N2">
            <v>9.8066499999999994</v>
          </cell>
        </row>
        <row r="3">
          <cell r="B3">
            <v>122.4</v>
          </cell>
          <cell r="F3">
            <v>5.7</v>
          </cell>
          <cell r="J3">
            <v>12500</v>
          </cell>
          <cell r="N3">
            <v>287.053</v>
          </cell>
        </row>
        <row r="4">
          <cell r="B4">
            <v>9.5</v>
          </cell>
          <cell r="F4">
            <v>120000</v>
          </cell>
          <cell r="J4">
            <v>41010.49868766404</v>
          </cell>
          <cell r="N4">
            <v>6.4999999999999997E-3</v>
          </cell>
        </row>
        <row r="5">
          <cell r="F5">
            <v>32.6</v>
          </cell>
          <cell r="J5">
            <v>295.06956032434113</v>
          </cell>
          <cell r="N5">
            <v>288.14999999999998</v>
          </cell>
        </row>
        <row r="6">
          <cell r="B6">
            <v>60500</v>
          </cell>
          <cell r="F6">
            <v>18</v>
          </cell>
          <cell r="J6">
            <v>216.65</v>
          </cell>
          <cell r="N6">
            <v>101325</v>
          </cell>
        </row>
        <row r="7">
          <cell r="B7">
            <v>25</v>
          </cell>
          <cell r="F7">
            <v>2</v>
          </cell>
          <cell r="J7">
            <v>17884.531472127925</v>
          </cell>
          <cell r="N7">
            <v>1.1225000000000001</v>
          </cell>
        </row>
        <row r="8">
          <cell r="B8">
            <v>0.43633231299858238</v>
          </cell>
          <cell r="F8">
            <v>2380</v>
          </cell>
          <cell r="J8">
            <v>0.28726392255536015</v>
          </cell>
          <cell r="N8">
            <v>216.65</v>
          </cell>
        </row>
        <row r="9">
          <cell r="B9">
            <v>42600</v>
          </cell>
          <cell r="N9">
            <v>22657</v>
          </cell>
        </row>
        <row r="10">
          <cell r="B10">
            <v>17900</v>
          </cell>
          <cell r="J10">
            <v>516.21240575100717</v>
          </cell>
          <cell r="N10">
            <v>0.36392000000000002</v>
          </cell>
        </row>
        <row r="11">
          <cell r="B11">
            <v>150</v>
          </cell>
        </row>
        <row r="12">
          <cell r="J12">
            <v>1500</v>
          </cell>
        </row>
        <row r="13">
          <cell r="B13">
            <v>0.78</v>
          </cell>
        </row>
        <row r="157">
          <cell r="B157">
            <v>0.5</v>
          </cell>
        </row>
        <row r="158">
          <cell r="B158">
            <v>0.5</v>
          </cell>
        </row>
        <row r="163">
          <cell r="B163">
            <v>0.5</v>
          </cell>
        </row>
        <row r="164">
          <cell r="B164">
            <v>0.5</v>
          </cell>
        </row>
      </sheetData>
      <sheetData sheetId="1">
        <row r="15">
          <cell r="C15">
            <v>0.57793155638612903</v>
          </cell>
        </row>
        <row r="23">
          <cell r="C23" t="str">
            <v/>
          </cell>
        </row>
        <row r="28">
          <cell r="C28">
            <v>1.1273111577958602E-2</v>
          </cell>
        </row>
        <row r="29">
          <cell r="C29">
            <v>0.58135534282882717</v>
          </cell>
        </row>
        <row r="31">
          <cell r="C31" t="e">
            <v>#VALUE!</v>
          </cell>
        </row>
        <row r="33">
          <cell r="C33" t="e">
            <v>#VALUE!</v>
          </cell>
        </row>
        <row r="35">
          <cell r="I35">
            <v>1.831465106715439E-5</v>
          </cell>
        </row>
        <row r="41">
          <cell r="I41" t="e">
            <v>#VALUE!</v>
          </cell>
        </row>
        <row r="42">
          <cell r="I42" t="e">
            <v>#VALUE!</v>
          </cell>
        </row>
      </sheetData>
      <sheetData sheetId="2">
        <row r="7">
          <cell r="C7">
            <v>1.76</v>
          </cell>
        </row>
        <row r="10">
          <cell r="C10">
            <v>2.131410279024593</v>
          </cell>
        </row>
        <row r="40">
          <cell r="C40">
            <v>1505</v>
          </cell>
        </row>
        <row r="41">
          <cell r="D41">
            <v>809.93520518358537</v>
          </cell>
        </row>
        <row r="43">
          <cell r="C43" t="e">
            <v>#VALUE!</v>
          </cell>
        </row>
        <row r="50">
          <cell r="C50" t="e">
            <v>#VALUE!</v>
          </cell>
        </row>
        <row r="59">
          <cell r="C59">
            <v>1.7412726422869818</v>
          </cell>
        </row>
        <row r="79">
          <cell r="C79">
            <v>1.9912726422869818</v>
          </cell>
        </row>
        <row r="84">
          <cell r="C84" t="e">
            <v>#VALUE!</v>
          </cell>
        </row>
        <row r="92">
          <cell r="C92" t="e">
            <v>#VALUE!</v>
          </cell>
        </row>
        <row r="96">
          <cell r="C96">
            <v>2621.0589309815036</v>
          </cell>
        </row>
      </sheetData>
      <sheetData sheetId="3">
        <row r="50">
          <cell r="C50" t="e">
            <v>#VALUE!</v>
          </cell>
        </row>
        <row r="64">
          <cell r="C64">
            <v>260.50657953811276</v>
          </cell>
        </row>
        <row r="65">
          <cell r="C65">
            <v>23.862727604905828</v>
          </cell>
        </row>
      </sheetData>
      <sheetData sheetId="4">
        <row r="166">
          <cell r="B166">
            <v>290</v>
          </cell>
        </row>
        <row r="167">
          <cell r="B167">
            <v>410</v>
          </cell>
        </row>
        <row r="168">
          <cell r="B168">
            <v>0.68350831146106727</v>
          </cell>
        </row>
        <row r="170">
          <cell r="B170">
            <v>488.75045848362186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cP"/>
      <sheetName val="Subroutine Xi"/>
      <sheetName val="Airfoils"/>
    </sheetNames>
    <sheetDataSet>
      <sheetData sheetId="0">
        <row r="14">
          <cell r="Q14" t="str">
            <v>OFF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acterization Factors"/>
      <sheetName val="(c)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_mMTO"/>
      <sheetName val="Schneeballfaktor "/>
      <sheetName val="Flugzeuge 1940-1972"/>
      <sheetName val="Flugzeuge 1980-present"/>
      <sheetName val="Ergebnisvergleich"/>
    </sheetNames>
    <sheetDataSet>
      <sheetData sheetId="0" refreshError="1"/>
      <sheetData sheetId="1">
        <row r="4">
          <cell r="B4">
            <v>1</v>
          </cell>
        </row>
        <row r="5">
          <cell r="B5">
            <v>90000</v>
          </cell>
        </row>
        <row r="6">
          <cell r="B6">
            <v>0.48333333333333334</v>
          </cell>
        </row>
        <row r="7">
          <cell r="B7">
            <v>43500</v>
          </cell>
        </row>
        <row r="8">
          <cell r="B8">
            <v>0.29444444444444445</v>
          </cell>
        </row>
        <row r="9">
          <cell r="B9">
            <v>26500</v>
          </cell>
        </row>
        <row r="10">
          <cell r="B10">
            <v>20000</v>
          </cell>
        </row>
        <row r="13">
          <cell r="B13">
            <v>90004.500225011288</v>
          </cell>
        </row>
        <row r="32">
          <cell r="B32">
            <v>4.5002250112884212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7910/DVN/QPQ4ZH" TargetMode="External"/><Relationship Id="rId1" Type="http://schemas.openxmlformats.org/officeDocument/2006/relationships/hyperlink" Target="https://www.gnu.org/licen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D063-90D5-4374-800C-9105414AD5B5}">
  <dimension ref="A1:E95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30.85546875" bestFit="1" customWidth="1"/>
    <col min="2" max="2" width="14.42578125" customWidth="1"/>
    <col min="3" max="3" width="22" customWidth="1"/>
    <col min="4" max="4" width="13.140625" customWidth="1"/>
  </cols>
  <sheetData>
    <row r="1" spans="1:5" ht="21" x14ac:dyDescent="0.35">
      <c r="A1" s="13" t="s">
        <v>92</v>
      </c>
    </row>
    <row r="3" spans="1:5" ht="63" customHeight="1" x14ac:dyDescent="0.25">
      <c r="A3" s="3" t="s">
        <v>0</v>
      </c>
      <c r="B3" s="6" t="s">
        <v>90</v>
      </c>
      <c r="C3" s="7" t="s">
        <v>91</v>
      </c>
      <c r="D3" s="6" t="s">
        <v>94</v>
      </c>
    </row>
    <row r="4" spans="1:5" x14ac:dyDescent="0.25">
      <c r="A4" s="4" t="s">
        <v>1</v>
      </c>
      <c r="B4" s="1">
        <v>2.8961687951138262</v>
      </c>
      <c r="C4">
        <v>40</v>
      </c>
      <c r="D4" s="16">
        <f>C4/sumAC</f>
        <v>1.4692918013517484E-3</v>
      </c>
      <c r="E4" s="17"/>
    </row>
    <row r="5" spans="1:5" x14ac:dyDescent="0.25">
      <c r="A5" s="4" t="s">
        <v>2</v>
      </c>
      <c r="B5" s="1">
        <v>3.1838552915766734</v>
      </c>
      <c r="C5">
        <v>72</v>
      </c>
      <c r="D5" s="16">
        <f>C5/sumAC</f>
        <v>2.644725242433147E-3</v>
      </c>
    </row>
    <row r="6" spans="1:5" x14ac:dyDescent="0.25">
      <c r="A6" s="4" t="s">
        <v>3</v>
      </c>
      <c r="B6" s="1">
        <v>10.288582183186954</v>
      </c>
      <c r="C6">
        <v>35</v>
      </c>
      <c r="D6" s="16">
        <f>C6/sumAC</f>
        <v>1.2856303261827799E-3</v>
      </c>
    </row>
    <row r="7" spans="1:5" x14ac:dyDescent="0.25">
      <c r="A7" s="4" t="s">
        <v>4</v>
      </c>
      <c r="B7" s="1">
        <v>6.9999999999999991</v>
      </c>
      <c r="C7">
        <v>22</v>
      </c>
      <c r="D7" s="16">
        <f>C7/sumAC</f>
        <v>8.0811049074346161E-4</v>
      </c>
    </row>
    <row r="8" spans="1:5" x14ac:dyDescent="0.25">
      <c r="A8" s="4" t="s">
        <v>5</v>
      </c>
      <c r="B8" s="1">
        <v>3.6447084233261333</v>
      </c>
      <c r="C8">
        <v>24</v>
      </c>
      <c r="D8" s="16">
        <f>C8/sumAC</f>
        <v>8.8157508081104904E-4</v>
      </c>
    </row>
    <row r="9" spans="1:5" x14ac:dyDescent="0.25">
      <c r="A9" s="4" t="s">
        <v>6</v>
      </c>
      <c r="B9" s="1">
        <v>3.6717062634989208</v>
      </c>
      <c r="C9">
        <v>1243</v>
      </c>
      <c r="D9" s="16">
        <f>C9/sumAC</f>
        <v>4.5658242727005582E-2</v>
      </c>
    </row>
    <row r="10" spans="1:5" x14ac:dyDescent="0.25">
      <c r="A10" s="4" t="s">
        <v>7</v>
      </c>
      <c r="B10" s="1">
        <v>3.3069306930693068</v>
      </c>
      <c r="C10">
        <v>0</v>
      </c>
      <c r="D10" s="16">
        <f>C10/sumAC</f>
        <v>0</v>
      </c>
    </row>
    <row r="11" spans="1:5" x14ac:dyDescent="0.25">
      <c r="A11" s="4" t="s">
        <v>8</v>
      </c>
      <c r="B11" s="1">
        <v>4.1975308641975309</v>
      </c>
      <c r="C11">
        <v>4132</v>
      </c>
      <c r="D11" s="16">
        <f>C11/sumAC</f>
        <v>0.15177784307963563</v>
      </c>
    </row>
    <row r="12" spans="1:5" x14ac:dyDescent="0.25">
      <c r="A12" s="4" t="s">
        <v>9</v>
      </c>
      <c r="B12" s="1">
        <v>3.5777385159010597</v>
      </c>
      <c r="C12">
        <v>1009</v>
      </c>
      <c r="D12" s="16">
        <f>C12/sumAC</f>
        <v>3.7062885689097852E-2</v>
      </c>
    </row>
    <row r="13" spans="1:5" x14ac:dyDescent="0.25">
      <c r="A13" s="4" t="s">
        <v>10</v>
      </c>
      <c r="B13" s="2">
        <v>4.4642857142857153</v>
      </c>
      <c r="C13">
        <v>0</v>
      </c>
      <c r="D13" s="16">
        <f>C13/sumAC</f>
        <v>0</v>
      </c>
    </row>
    <row r="14" spans="1:5" x14ac:dyDescent="0.25">
      <c r="A14" s="4" t="s">
        <v>11</v>
      </c>
      <c r="B14" s="1">
        <v>4.7469879518072293</v>
      </c>
      <c r="C14">
        <v>1637</v>
      </c>
      <c r="D14" s="16">
        <f>C14/sumAC</f>
        <v>6.0130766970320305E-2</v>
      </c>
    </row>
    <row r="15" spans="1:5" x14ac:dyDescent="0.25">
      <c r="A15" s="4" t="s">
        <v>12</v>
      </c>
      <c r="B15" s="1">
        <v>4.3628509719222466</v>
      </c>
      <c r="C15">
        <v>355</v>
      </c>
      <c r="D15" s="16">
        <f>C15/sumAC</f>
        <v>1.3039964736996767E-2</v>
      </c>
    </row>
    <row r="16" spans="1:5" x14ac:dyDescent="0.25">
      <c r="A16" s="4" t="s">
        <v>13</v>
      </c>
      <c r="B16" s="1">
        <v>8.387698042870456</v>
      </c>
      <c r="C16">
        <v>502</v>
      </c>
      <c r="D16" s="16">
        <f>C16/sumAC</f>
        <v>1.8439612106964442E-2</v>
      </c>
    </row>
    <row r="17" spans="1:4" x14ac:dyDescent="0.25">
      <c r="A17" s="4" t="s">
        <v>14</v>
      </c>
      <c r="B17" s="1">
        <v>8.6753852130001281</v>
      </c>
      <c r="C17">
        <v>707</v>
      </c>
      <c r="D17" s="16">
        <f>C17/sumAC</f>
        <v>2.5969732588892153E-2</v>
      </c>
    </row>
    <row r="18" spans="1:4" x14ac:dyDescent="0.25">
      <c r="A18" s="4" t="s">
        <v>15</v>
      </c>
      <c r="B18" s="1">
        <v>7.8984850446717614</v>
      </c>
      <c r="C18">
        <v>47</v>
      </c>
      <c r="D18" s="16">
        <f>C18/sumAC</f>
        <v>1.7264178665883044E-3</v>
      </c>
    </row>
    <row r="19" spans="1:4" x14ac:dyDescent="0.25">
      <c r="A19" s="4" t="s">
        <v>16</v>
      </c>
      <c r="B19" s="1">
        <v>10.248159739057611</v>
      </c>
      <c r="C19">
        <v>78</v>
      </c>
      <c r="D19" s="16">
        <f>C19/sumAC</f>
        <v>2.8651190126359094E-3</v>
      </c>
    </row>
    <row r="20" spans="1:4" x14ac:dyDescent="0.25">
      <c r="A20" s="4" t="s">
        <v>17</v>
      </c>
      <c r="B20" s="1">
        <v>11.412135832250881</v>
      </c>
      <c r="C20">
        <v>57</v>
      </c>
      <c r="D20" s="16">
        <f>C20/sumAC</f>
        <v>2.0937408169262417E-3</v>
      </c>
    </row>
    <row r="21" spans="1:4" x14ac:dyDescent="0.25">
      <c r="A21" s="4" t="s">
        <v>18</v>
      </c>
      <c r="B21" s="1">
        <v>7.807724367879965</v>
      </c>
      <c r="C21">
        <v>321</v>
      </c>
      <c r="D21" s="16">
        <f>C21/sumAC</f>
        <v>1.1791066705847781E-2</v>
      </c>
    </row>
    <row r="22" spans="1:4" x14ac:dyDescent="0.25">
      <c r="A22" s="4" t="s">
        <v>19</v>
      </c>
      <c r="B22" s="1">
        <v>8.1504121515235717</v>
      </c>
      <c r="C22">
        <v>0</v>
      </c>
      <c r="D22" s="16">
        <f>C22/sumAC</f>
        <v>0</v>
      </c>
    </row>
    <row r="23" spans="1:4" x14ac:dyDescent="0.25">
      <c r="A23" s="4" t="s">
        <v>20</v>
      </c>
      <c r="B23" s="1">
        <v>9.2565808504483638</v>
      </c>
      <c r="C23">
        <v>43</v>
      </c>
      <c r="D23" s="16">
        <f>C23/sumAC</f>
        <v>1.5794886864531296E-3</v>
      </c>
    </row>
    <row r="24" spans="1:4" x14ac:dyDescent="0.25">
      <c r="A24" s="4" t="s">
        <v>21</v>
      </c>
      <c r="B24" s="1">
        <v>16.981287610254718</v>
      </c>
      <c r="C24">
        <v>237</v>
      </c>
      <c r="D24" s="16">
        <f>C24/sumAC</f>
        <v>8.7055539230091097E-3</v>
      </c>
    </row>
    <row r="25" spans="1:4" x14ac:dyDescent="0.25">
      <c r="A25" s="5" t="s">
        <v>22</v>
      </c>
      <c r="B25" s="1">
        <v>1.9607843137254906</v>
      </c>
      <c r="C25">
        <v>208</v>
      </c>
      <c r="D25" s="16">
        <f>C25/sumAC</f>
        <v>7.6403173670290918E-3</v>
      </c>
    </row>
    <row r="26" spans="1:4" x14ac:dyDescent="0.25">
      <c r="A26" s="5" t="s">
        <v>23</v>
      </c>
      <c r="B26" s="1">
        <v>2.1598272138228944</v>
      </c>
      <c r="C26">
        <v>795</v>
      </c>
      <c r="D26" s="16">
        <f>C26/sumAC</f>
        <v>2.9202174551866002E-2</v>
      </c>
    </row>
    <row r="27" spans="1:4" x14ac:dyDescent="0.25">
      <c r="A27" s="5" t="s">
        <v>24</v>
      </c>
      <c r="B27" s="1">
        <v>1.5162393162393162</v>
      </c>
      <c r="C27">
        <v>220</v>
      </c>
      <c r="D27" s="16">
        <f>C27/sumAC</f>
        <v>8.0811049074346157E-3</v>
      </c>
    </row>
    <row r="28" spans="1:4" x14ac:dyDescent="0.25">
      <c r="A28" s="4" t="s">
        <v>25</v>
      </c>
      <c r="B28" s="1">
        <v>4.2553775743707094</v>
      </c>
      <c r="C28">
        <v>145</v>
      </c>
      <c r="D28" s="16">
        <f>C28/sumAC</f>
        <v>5.3261827799000886E-3</v>
      </c>
    </row>
    <row r="29" spans="1:4" x14ac:dyDescent="0.25">
      <c r="A29" s="4" t="s">
        <v>26</v>
      </c>
      <c r="B29" s="1">
        <v>3.4065306122448971</v>
      </c>
      <c r="C29">
        <v>347</v>
      </c>
      <c r="D29" s="16">
        <f>C29/sumAC</f>
        <v>1.2746106376726418E-2</v>
      </c>
    </row>
    <row r="30" spans="1:4" x14ac:dyDescent="0.25">
      <c r="A30" s="4" t="s">
        <v>27</v>
      </c>
      <c r="B30" s="1">
        <v>3.742332613390928</v>
      </c>
      <c r="C30">
        <v>28</v>
      </c>
      <c r="D30" s="16">
        <f>C30/sumAC</f>
        <v>1.028504260946224E-3</v>
      </c>
    </row>
    <row r="31" spans="1:4" x14ac:dyDescent="0.25">
      <c r="A31" s="4" t="s">
        <v>28</v>
      </c>
      <c r="B31" s="1">
        <v>3.7589415527769701</v>
      </c>
      <c r="C31">
        <v>214</v>
      </c>
      <c r="D31" s="16">
        <f>C31/sumAC</f>
        <v>7.8607111372318537E-3</v>
      </c>
    </row>
    <row r="32" spans="1:4" x14ac:dyDescent="0.25">
      <c r="A32" s="4" t="s">
        <v>29</v>
      </c>
      <c r="B32" s="1">
        <v>4.5945365254757515</v>
      </c>
      <c r="C32">
        <v>141</v>
      </c>
      <c r="D32" s="16">
        <f>C32/sumAC</f>
        <v>5.1792535997649131E-3</v>
      </c>
    </row>
    <row r="33" spans="1:4" x14ac:dyDescent="0.25">
      <c r="A33" s="4" t="s">
        <v>30</v>
      </c>
      <c r="B33" s="1">
        <v>4.8323024054982833</v>
      </c>
      <c r="C33">
        <v>161</v>
      </c>
      <c r="D33" s="16">
        <f>C33/sumAC</f>
        <v>5.9138995004407871E-3</v>
      </c>
    </row>
    <row r="34" spans="1:4" x14ac:dyDescent="0.25">
      <c r="A34" s="4" t="s">
        <v>31</v>
      </c>
      <c r="B34" s="1">
        <v>3.7713561470215473</v>
      </c>
      <c r="C34">
        <v>979</v>
      </c>
      <c r="D34" s="16">
        <f>C34/sumAC</f>
        <v>3.5960916838084042E-2</v>
      </c>
    </row>
    <row r="35" spans="1:4" x14ac:dyDescent="0.25">
      <c r="A35" s="4" t="s">
        <v>32</v>
      </c>
      <c r="B35" s="1">
        <v>4.3423999999999987</v>
      </c>
      <c r="C35">
        <v>4788</v>
      </c>
      <c r="D35" s="16">
        <f>C35/sumAC</f>
        <v>0.1758742286218043</v>
      </c>
    </row>
    <row r="36" spans="1:4" x14ac:dyDescent="0.25">
      <c r="A36" s="5" t="s">
        <v>33</v>
      </c>
      <c r="B36" s="1">
        <v>4.5095541401273875</v>
      </c>
      <c r="C36">
        <v>556</v>
      </c>
      <c r="D36" s="16">
        <f>C36/sumAC</f>
        <v>2.0423156038789303E-2</v>
      </c>
    </row>
    <row r="37" spans="1:4" x14ac:dyDescent="0.25">
      <c r="A37" s="5" t="s">
        <v>34</v>
      </c>
      <c r="B37" s="1">
        <v>5.2781818181818183</v>
      </c>
      <c r="C37">
        <v>0</v>
      </c>
      <c r="D37" s="16">
        <f>C37/sumAC</f>
        <v>0</v>
      </c>
    </row>
    <row r="38" spans="1:4" x14ac:dyDescent="0.25">
      <c r="A38" s="4" t="s">
        <v>35</v>
      </c>
      <c r="B38" s="1">
        <v>14.268684957426679</v>
      </c>
      <c r="C38">
        <v>142</v>
      </c>
      <c r="D38" s="16">
        <f>C38/sumAC</f>
        <v>5.2159858947987067E-3</v>
      </c>
    </row>
    <row r="39" spans="1:4" x14ac:dyDescent="0.25">
      <c r="A39" s="4" t="s">
        <v>36</v>
      </c>
      <c r="B39" s="1">
        <v>13.989994492381127</v>
      </c>
      <c r="C39">
        <v>35</v>
      </c>
      <c r="D39" s="16">
        <f>C39/sumAC</f>
        <v>1.2856303261827799E-3</v>
      </c>
    </row>
    <row r="40" spans="1:4" x14ac:dyDescent="0.25">
      <c r="A40" s="4" t="s">
        <v>37</v>
      </c>
      <c r="B40" s="1">
        <v>5.8782689192316582</v>
      </c>
      <c r="C40">
        <v>302</v>
      </c>
      <c r="D40" s="16">
        <f>C40/sumAC</f>
        <v>1.1093153100205701E-2</v>
      </c>
    </row>
    <row r="41" spans="1:4" x14ac:dyDescent="0.25">
      <c r="A41" s="4" t="s">
        <v>38</v>
      </c>
      <c r="B41" s="1">
        <v>6.415939636878095</v>
      </c>
      <c r="C41">
        <v>53</v>
      </c>
      <c r="D41" s="16">
        <f>C41/sumAC</f>
        <v>1.9468116367910666E-3</v>
      </c>
    </row>
    <row r="42" spans="1:4" x14ac:dyDescent="0.25">
      <c r="A42" s="4" t="s">
        <v>39</v>
      </c>
      <c r="B42" s="1">
        <v>7.6664319248826294</v>
      </c>
      <c r="C42">
        <v>365</v>
      </c>
      <c r="D42" s="16">
        <f>C42/sumAC</f>
        <v>1.3407287687334705E-2</v>
      </c>
    </row>
    <row r="43" spans="1:4" x14ac:dyDescent="0.25">
      <c r="A43" s="4" t="s">
        <v>40</v>
      </c>
      <c r="B43" s="1">
        <v>7.0727391874180876</v>
      </c>
      <c r="C43">
        <v>0</v>
      </c>
      <c r="D43" s="16">
        <f>C43/sumAC</f>
        <v>0</v>
      </c>
    </row>
    <row r="44" spans="1:4" x14ac:dyDescent="0.25">
      <c r="A44" s="4" t="s">
        <v>41</v>
      </c>
      <c r="B44" s="1">
        <v>7.9218454373453637</v>
      </c>
      <c r="C44">
        <v>37</v>
      </c>
      <c r="D44" s="16">
        <f>C44/sumAC</f>
        <v>1.3590949162503674E-3</v>
      </c>
    </row>
    <row r="45" spans="1:4" x14ac:dyDescent="0.25">
      <c r="A45" s="4" t="s">
        <v>42</v>
      </c>
      <c r="B45" s="1">
        <v>9.0855251698310386</v>
      </c>
      <c r="C45">
        <v>0</v>
      </c>
      <c r="D45" s="16">
        <f>C45/sumAC</f>
        <v>0</v>
      </c>
    </row>
    <row r="46" spans="1:4" x14ac:dyDescent="0.25">
      <c r="A46" s="4" t="s">
        <v>43</v>
      </c>
      <c r="B46" s="1">
        <v>9.9146354005965218</v>
      </c>
      <c r="C46">
        <v>391</v>
      </c>
      <c r="D46" s="16">
        <f>C46/sumAC</f>
        <v>1.436232735821334E-2</v>
      </c>
    </row>
    <row r="47" spans="1:4" x14ac:dyDescent="0.25">
      <c r="A47" s="4" t="s">
        <v>44</v>
      </c>
      <c r="B47" s="1">
        <v>9.8487933366555129</v>
      </c>
      <c r="C47">
        <v>50</v>
      </c>
      <c r="D47" s="16">
        <f>C47/sumAC</f>
        <v>1.8366147516896856E-3</v>
      </c>
    </row>
    <row r="48" spans="1:4" x14ac:dyDescent="0.25">
      <c r="A48" s="4" t="s">
        <v>45</v>
      </c>
      <c r="B48" s="1">
        <v>11.071005917159761</v>
      </c>
      <c r="C48">
        <v>50</v>
      </c>
      <c r="D48" s="16">
        <f>C48/sumAC</f>
        <v>1.8366147516896856E-3</v>
      </c>
    </row>
    <row r="49" spans="1:4" x14ac:dyDescent="0.25">
      <c r="A49" s="4" t="s">
        <v>46</v>
      </c>
      <c r="B49" s="1">
        <v>10.978015620480187</v>
      </c>
      <c r="C49">
        <v>805</v>
      </c>
      <c r="D49" s="16">
        <f>C49/sumAC</f>
        <v>2.9569497502203938E-2</v>
      </c>
    </row>
    <row r="50" spans="1:4" x14ac:dyDescent="0.25">
      <c r="A50" s="4" t="s">
        <v>47</v>
      </c>
      <c r="B50" s="1">
        <v>6.5683290791282154</v>
      </c>
      <c r="C50">
        <v>363</v>
      </c>
      <c r="D50" s="16">
        <f>C50/sumAC</f>
        <v>1.3333823097267118E-2</v>
      </c>
    </row>
    <row r="51" spans="1:4" x14ac:dyDescent="0.25">
      <c r="A51" s="4" t="s">
        <v>48</v>
      </c>
      <c r="B51" s="1">
        <v>7.4710726786081931</v>
      </c>
      <c r="C51">
        <v>540</v>
      </c>
      <c r="D51" s="16">
        <f>C51/sumAC</f>
        <v>1.9835439318248604E-2</v>
      </c>
    </row>
    <row r="52" spans="1:4" x14ac:dyDescent="0.25">
      <c r="A52" s="4" t="s">
        <v>49</v>
      </c>
      <c r="B52" s="1">
        <v>7.9484683281412263</v>
      </c>
      <c r="C52">
        <v>58</v>
      </c>
      <c r="D52" s="16">
        <f>C52/sumAC</f>
        <v>2.1304731119600353E-3</v>
      </c>
    </row>
    <row r="53" spans="1:4" x14ac:dyDescent="0.25">
      <c r="A53" s="4" t="s">
        <v>50</v>
      </c>
      <c r="B53" s="1">
        <v>9.7730132103166287</v>
      </c>
      <c r="C53">
        <v>0</v>
      </c>
      <c r="D53" s="16">
        <f>C53/sumAC</f>
        <v>0</v>
      </c>
    </row>
    <row r="54" spans="1:4" x14ac:dyDescent="0.25">
      <c r="A54" s="4" t="s">
        <v>51</v>
      </c>
      <c r="B54" s="1">
        <v>4.8462418924074777</v>
      </c>
      <c r="C54">
        <v>232</v>
      </c>
      <c r="D54" s="16">
        <f>C54/sumAC</f>
        <v>8.5218924478401414E-3</v>
      </c>
    </row>
    <row r="55" spans="1:4" x14ac:dyDescent="0.25">
      <c r="A55" s="4" t="s">
        <v>52</v>
      </c>
      <c r="B55" s="1">
        <v>5.1770004741084135</v>
      </c>
      <c r="C55">
        <v>26</v>
      </c>
      <c r="D55" s="16">
        <f>C55/sumAC</f>
        <v>9.5503967087863647E-4</v>
      </c>
    </row>
    <row r="56" spans="1:4" x14ac:dyDescent="0.25">
      <c r="A56" s="4" t="s">
        <v>53</v>
      </c>
      <c r="B56" s="1">
        <v>2.3366045142296366</v>
      </c>
      <c r="C56">
        <v>0</v>
      </c>
      <c r="D56" s="16">
        <f>C56/sumAC</f>
        <v>0</v>
      </c>
    </row>
    <row r="57" spans="1:4" x14ac:dyDescent="0.25">
      <c r="A57" s="4" t="s">
        <v>54</v>
      </c>
      <c r="B57" s="1">
        <v>2.3366045142296366</v>
      </c>
      <c r="C57">
        <v>0</v>
      </c>
      <c r="D57" s="16">
        <f>C57/sumAC</f>
        <v>0</v>
      </c>
    </row>
    <row r="58" spans="1:4" x14ac:dyDescent="0.25">
      <c r="A58" s="4" t="s">
        <v>55</v>
      </c>
      <c r="B58" s="1">
        <v>2.1423751686909585</v>
      </c>
      <c r="C58">
        <v>0</v>
      </c>
      <c r="D58" s="16">
        <f>C58/sumAC</f>
        <v>0</v>
      </c>
    </row>
    <row r="59" spans="1:4" x14ac:dyDescent="0.25">
      <c r="A59" s="4" t="s">
        <v>56</v>
      </c>
      <c r="B59" s="1">
        <v>1.7994711326575581</v>
      </c>
      <c r="C59">
        <v>601</v>
      </c>
      <c r="D59" s="16">
        <f>C59/sumAC</f>
        <v>2.2076109315310021E-2</v>
      </c>
    </row>
    <row r="60" spans="1:4" x14ac:dyDescent="0.25">
      <c r="A60" s="4" t="s">
        <v>57</v>
      </c>
      <c r="B60" s="1">
        <v>2.6924388857305286</v>
      </c>
      <c r="C60">
        <v>291</v>
      </c>
      <c r="D60" s="16">
        <f>C60/sumAC</f>
        <v>1.0689097854833971E-2</v>
      </c>
    </row>
    <row r="61" spans="1:4" x14ac:dyDescent="0.25">
      <c r="A61" s="4" t="s">
        <v>58</v>
      </c>
      <c r="B61" s="1">
        <v>2.9599459945994608</v>
      </c>
      <c r="C61">
        <v>0</v>
      </c>
      <c r="D61" s="16">
        <f>C61/sumAC</f>
        <v>0</v>
      </c>
    </row>
    <row r="62" spans="1:4" x14ac:dyDescent="0.25">
      <c r="A62" s="4" t="s">
        <v>59</v>
      </c>
      <c r="B62" s="1">
        <v>3.1500000000000004</v>
      </c>
      <c r="C62">
        <v>63</v>
      </c>
      <c r="D62" s="16">
        <f>C62/sumAC</f>
        <v>2.3141345871290036E-3</v>
      </c>
    </row>
    <row r="63" spans="1:4" x14ac:dyDescent="0.25">
      <c r="A63" s="4" t="s">
        <v>60</v>
      </c>
      <c r="B63" s="1">
        <v>3.3897435897435888</v>
      </c>
      <c r="C63">
        <v>31</v>
      </c>
      <c r="D63" s="16">
        <f>C63/sumAC</f>
        <v>1.138701146047605E-3</v>
      </c>
    </row>
    <row r="64" spans="1:4" x14ac:dyDescent="0.25">
      <c r="A64" s="4" t="s">
        <v>61</v>
      </c>
      <c r="B64" s="1">
        <v>4.0384615384615392</v>
      </c>
      <c r="C64">
        <v>0</v>
      </c>
      <c r="D64" s="16">
        <f>C64/sumAC</f>
        <v>0</v>
      </c>
    </row>
    <row r="65" spans="1:4" x14ac:dyDescent="0.25">
      <c r="A65" s="4" t="s">
        <v>62</v>
      </c>
      <c r="B65" s="1">
        <v>1.7159827213822902</v>
      </c>
      <c r="C65">
        <v>152</v>
      </c>
      <c r="D65" s="16">
        <f>C65/sumAC</f>
        <v>5.5833088451366442E-3</v>
      </c>
    </row>
    <row r="66" spans="1:4" x14ac:dyDescent="0.25">
      <c r="A66" s="4" t="s">
        <v>63</v>
      </c>
      <c r="B66" s="1">
        <v>1.5488482922954734</v>
      </c>
      <c r="C66">
        <v>42</v>
      </c>
      <c r="D66" s="16">
        <f>C66/sumAC</f>
        <v>1.5427563914193359E-3</v>
      </c>
    </row>
    <row r="67" spans="1:4" x14ac:dyDescent="0.25">
      <c r="A67" s="4" t="s">
        <v>64</v>
      </c>
      <c r="B67" s="1">
        <v>2.2097902097902096</v>
      </c>
      <c r="C67">
        <v>157</v>
      </c>
      <c r="D67" s="16">
        <f>C67/sumAC</f>
        <v>5.7669703203056125E-3</v>
      </c>
    </row>
    <row r="68" spans="1:4" x14ac:dyDescent="0.25">
      <c r="A68" s="4" t="s">
        <v>65</v>
      </c>
      <c r="B68" s="1">
        <v>2.4369627507163325</v>
      </c>
      <c r="C68">
        <v>462</v>
      </c>
      <c r="D68" s="16">
        <f>C68/sumAC</f>
        <v>1.6970320305612695E-2</v>
      </c>
    </row>
    <row r="69" spans="1:4" x14ac:dyDescent="0.25">
      <c r="A69" s="5" t="s">
        <v>66</v>
      </c>
      <c r="B69" s="1">
        <v>1.161616161616162</v>
      </c>
      <c r="C69">
        <v>53</v>
      </c>
      <c r="D69" s="16">
        <f>C69/sumAC</f>
        <v>1.9468116367910666E-3</v>
      </c>
    </row>
    <row r="70" spans="1:4" x14ac:dyDescent="0.25">
      <c r="A70" s="4" t="s">
        <v>67</v>
      </c>
      <c r="B70" s="1">
        <v>1.5031921067904817</v>
      </c>
      <c r="C70">
        <v>18</v>
      </c>
      <c r="D70" s="16">
        <f>C70/sumAC</f>
        <v>6.6118131060828676E-4</v>
      </c>
    </row>
    <row r="71" spans="1:4" x14ac:dyDescent="0.25">
      <c r="A71" s="5" t="s">
        <v>68</v>
      </c>
      <c r="B71" s="1">
        <v>3.2552215995924594</v>
      </c>
      <c r="C71">
        <v>0</v>
      </c>
      <c r="D71" s="16">
        <f>C71/sumAC</f>
        <v>0</v>
      </c>
    </row>
    <row r="72" spans="1:4" x14ac:dyDescent="0.25">
      <c r="A72" s="5" t="s">
        <v>69</v>
      </c>
      <c r="B72" s="1">
        <v>2.8305400372439484</v>
      </c>
      <c r="C72">
        <v>157</v>
      </c>
      <c r="D72" s="16">
        <f>C72/sumAC</f>
        <v>5.7669703203056125E-3</v>
      </c>
    </row>
    <row r="73" spans="1:4" x14ac:dyDescent="0.25">
      <c r="A73" s="5" t="s">
        <v>70</v>
      </c>
      <c r="B73" s="1">
        <v>3.2954545454545445</v>
      </c>
      <c r="C73">
        <v>0</v>
      </c>
      <c r="D73" s="16">
        <f>C73/sumAC</f>
        <v>0</v>
      </c>
    </row>
    <row r="74" spans="1:4" x14ac:dyDescent="0.25">
      <c r="A74" s="5" t="s">
        <v>71</v>
      </c>
      <c r="B74" s="1">
        <v>3.0377035132819197</v>
      </c>
      <c r="C74">
        <v>624</v>
      </c>
      <c r="D74" s="16">
        <f>C74/sumAC</f>
        <v>2.2920952101087275E-2</v>
      </c>
    </row>
    <row r="75" spans="1:4" x14ac:dyDescent="0.25">
      <c r="A75" s="5" t="s">
        <v>72</v>
      </c>
      <c r="B75" s="1">
        <v>3.7742980561555073</v>
      </c>
      <c r="C75">
        <v>0</v>
      </c>
      <c r="D75" s="16">
        <f>C75/sumAC</f>
        <v>0</v>
      </c>
    </row>
    <row r="76" spans="1:4" x14ac:dyDescent="0.25">
      <c r="A76" s="4" t="s">
        <v>73</v>
      </c>
      <c r="B76" s="1">
        <v>3.3101045296167242</v>
      </c>
      <c r="C76">
        <v>501</v>
      </c>
      <c r="D76" s="16">
        <f>C76/sumAC</f>
        <v>1.8402879811930648E-2</v>
      </c>
    </row>
    <row r="77" spans="1:4" x14ac:dyDescent="0.25">
      <c r="A77" s="4" t="s">
        <v>74</v>
      </c>
      <c r="B77" s="1">
        <v>3.2344213649851636</v>
      </c>
      <c r="C77">
        <v>0</v>
      </c>
      <c r="D77" s="16">
        <f>C77/sumAC</f>
        <v>0</v>
      </c>
    </row>
    <row r="78" spans="1:4" x14ac:dyDescent="0.25">
      <c r="A78" s="4" t="s">
        <v>75</v>
      </c>
      <c r="B78" s="1">
        <v>2.7857553130384836</v>
      </c>
      <c r="C78">
        <v>15</v>
      </c>
      <c r="D78" s="16">
        <f>C78/sumAC</f>
        <v>5.5098442550690567E-4</v>
      </c>
    </row>
    <row r="79" spans="1:4" x14ac:dyDescent="0.25">
      <c r="A79" s="5" t="s">
        <v>76</v>
      </c>
      <c r="B79" s="1">
        <v>4.1933333333333351</v>
      </c>
      <c r="C79">
        <v>0</v>
      </c>
      <c r="D79" s="16">
        <f>C79/sumAC</f>
        <v>0</v>
      </c>
    </row>
    <row r="80" spans="1:4" x14ac:dyDescent="0.25">
      <c r="A80" s="4" t="s">
        <v>77</v>
      </c>
      <c r="B80" s="1">
        <v>3.6992414100847837</v>
      </c>
      <c r="C80">
        <v>161</v>
      </c>
      <c r="D80" s="16">
        <f>C80/sumAC</f>
        <v>5.9138995004407871E-3</v>
      </c>
    </row>
    <row r="81" spans="1:4" x14ac:dyDescent="0.25">
      <c r="A81" s="4" t="s">
        <v>78</v>
      </c>
      <c r="B81" s="1">
        <v>3.4881209503239736</v>
      </c>
      <c r="C81">
        <v>0</v>
      </c>
      <c r="D81" s="16">
        <f>C81/sumAC</f>
        <v>0</v>
      </c>
    </row>
    <row r="82" spans="1:4" x14ac:dyDescent="0.25">
      <c r="A82" s="4" t="s">
        <v>79</v>
      </c>
      <c r="B82" s="1">
        <v>2.7422563228189816</v>
      </c>
      <c r="C82">
        <v>8</v>
      </c>
      <c r="D82" s="16">
        <f>C82/sumAC</f>
        <v>2.9385836027034972E-4</v>
      </c>
    </row>
    <row r="83" spans="1:4" x14ac:dyDescent="0.25">
      <c r="A83" s="4" t="s">
        <v>80</v>
      </c>
      <c r="B83" s="1">
        <v>1.8621973929236511</v>
      </c>
      <c r="C83">
        <v>127</v>
      </c>
      <c r="D83" s="16">
        <f>C83/sumAC</f>
        <v>4.6650014692918009E-3</v>
      </c>
    </row>
    <row r="84" spans="1:4" x14ac:dyDescent="0.25">
      <c r="A84" s="4" t="s">
        <v>81</v>
      </c>
      <c r="B84" s="1">
        <v>1.83585313174946</v>
      </c>
      <c r="C84">
        <v>61</v>
      </c>
      <c r="D84" s="16">
        <f>C84/sumAC</f>
        <v>2.2406699970614163E-3</v>
      </c>
    </row>
    <row r="85" spans="1:4" x14ac:dyDescent="0.25">
      <c r="A85" s="4" t="s">
        <v>82</v>
      </c>
      <c r="B85" s="1">
        <v>2.159827213822894</v>
      </c>
      <c r="C85">
        <v>70</v>
      </c>
      <c r="D85" s="16">
        <f>C85/sumAC</f>
        <v>2.5712606523655597E-3</v>
      </c>
    </row>
    <row r="86" spans="1:4" x14ac:dyDescent="0.25">
      <c r="A86" s="4" t="s">
        <v>83</v>
      </c>
      <c r="B86" s="1">
        <v>1.9897669130187612</v>
      </c>
      <c r="C86">
        <v>479</v>
      </c>
      <c r="D86" s="16">
        <f>C86/sumAC</f>
        <v>1.7594769321187188E-2</v>
      </c>
    </row>
    <row r="87" spans="1:4" x14ac:dyDescent="0.25">
      <c r="A87" s="4" t="s">
        <v>84</v>
      </c>
      <c r="B87" s="1">
        <v>3.7849779086892479</v>
      </c>
      <c r="C87">
        <v>109</v>
      </c>
      <c r="D87" s="16">
        <f>C87/sumAC</f>
        <v>4.0038201586835142E-3</v>
      </c>
    </row>
    <row r="88" spans="1:4" x14ac:dyDescent="0.25">
      <c r="A88" s="4" t="s">
        <v>85</v>
      </c>
      <c r="B88" s="1">
        <v>3.2183681513598743</v>
      </c>
      <c r="C88">
        <v>35</v>
      </c>
      <c r="D88" s="16">
        <f>C88/sumAC</f>
        <v>1.2856303261827799E-3</v>
      </c>
    </row>
    <row r="89" spans="1:4" x14ac:dyDescent="0.25">
      <c r="A89" s="5" t="s">
        <v>86</v>
      </c>
      <c r="B89" s="1">
        <v>1.7281728172817274</v>
      </c>
      <c r="C89">
        <v>86</v>
      </c>
      <c r="D89" s="16">
        <f>C89/sumAC</f>
        <v>3.1589773729062591E-3</v>
      </c>
    </row>
    <row r="90" spans="1:4" x14ac:dyDescent="0.25">
      <c r="A90" s="4" t="s">
        <v>87</v>
      </c>
      <c r="B90" s="1">
        <v>1.2903225806451621</v>
      </c>
      <c r="C90">
        <v>188</v>
      </c>
      <c r="D90" s="16">
        <f>C90/sumAC</f>
        <v>6.9056714663532177E-3</v>
      </c>
    </row>
    <row r="91" spans="1:4" x14ac:dyDescent="0.25">
      <c r="A91" s="4" t="s">
        <v>88</v>
      </c>
      <c r="B91" s="1">
        <v>4.0692041522491333</v>
      </c>
      <c r="C91">
        <v>141</v>
      </c>
      <c r="D91" s="16">
        <f>C91/sumAC</f>
        <v>5.1792535997649131E-3</v>
      </c>
    </row>
    <row r="92" spans="1:4" x14ac:dyDescent="0.25">
      <c r="A92" s="8" t="s">
        <v>89</v>
      </c>
      <c r="B92" s="9">
        <v>3.4</v>
      </c>
      <c r="C92" s="10">
        <v>0</v>
      </c>
      <c r="D92" s="18">
        <f>C92/sumAC</f>
        <v>0</v>
      </c>
    </row>
    <row r="93" spans="1:4" ht="15.75" thickBot="1" x14ac:dyDescent="0.3"/>
    <row r="94" spans="1:4" x14ac:dyDescent="0.25">
      <c r="A94" s="11" t="s">
        <v>108</v>
      </c>
      <c r="B94" s="14">
        <f>SUMPRODUCT(B4:B92, D4:D92)/SUM(D4:D92)</f>
        <v>4.7656205519462178</v>
      </c>
      <c r="C94" s="25" t="s">
        <v>93</v>
      </c>
    </row>
    <row r="95" spans="1:4" ht="15.75" thickBot="1" x14ac:dyDescent="0.3">
      <c r="A95" s="12"/>
      <c r="B95" s="15"/>
      <c r="C95" s="26">
        <f>SUM(C4:C92)</f>
        <v>27224</v>
      </c>
    </row>
  </sheetData>
  <mergeCells count="2">
    <mergeCell ref="A94:A95"/>
    <mergeCell ref="B94:B95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6428-2801-401A-A0E2-528E78E75321}">
  <dimension ref="A1:G25"/>
  <sheetViews>
    <sheetView workbookViewId="0">
      <selection activeCell="A26" sqref="A26"/>
    </sheetView>
  </sheetViews>
  <sheetFormatPr baseColWidth="10" defaultRowHeight="15" x14ac:dyDescent="0.25"/>
  <sheetData>
    <row r="1" spans="1:7" x14ac:dyDescent="0.25">
      <c r="A1" s="19" t="s">
        <v>95</v>
      </c>
      <c r="B1" s="20"/>
      <c r="C1" s="20"/>
      <c r="D1" s="20"/>
      <c r="E1" s="20"/>
      <c r="F1" s="20"/>
      <c r="G1" s="20"/>
    </row>
    <row r="2" spans="1:7" x14ac:dyDescent="0.25">
      <c r="A2" s="19" t="s">
        <v>96</v>
      </c>
      <c r="B2" s="20"/>
      <c r="C2" s="20"/>
      <c r="D2" s="20"/>
      <c r="E2" s="20"/>
      <c r="F2" s="20"/>
      <c r="G2" s="20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21" t="s">
        <v>97</v>
      </c>
      <c r="B9" s="20"/>
      <c r="C9" s="20"/>
      <c r="D9" s="20"/>
      <c r="E9" s="20"/>
      <c r="F9" s="20"/>
      <c r="G9" s="20"/>
    </row>
    <row r="10" spans="1:7" x14ac:dyDescent="0.25">
      <c r="A10" s="22" t="s">
        <v>98</v>
      </c>
      <c r="B10" s="20"/>
      <c r="C10" s="20"/>
      <c r="D10" s="20"/>
      <c r="E10" s="20"/>
      <c r="F10" s="20"/>
      <c r="G10" s="20"/>
    </row>
    <row r="11" spans="1:7" x14ac:dyDescent="0.25">
      <c r="A11" s="21"/>
      <c r="B11" s="20"/>
      <c r="C11" s="20"/>
      <c r="D11" s="20"/>
      <c r="E11" s="20"/>
      <c r="F11" s="20"/>
      <c r="G11" s="20"/>
    </row>
    <row r="12" spans="1:7" x14ac:dyDescent="0.25">
      <c r="A12" s="21" t="s">
        <v>99</v>
      </c>
      <c r="B12" s="20"/>
      <c r="C12" s="20"/>
      <c r="D12" s="20"/>
      <c r="E12" s="20"/>
      <c r="F12" s="20"/>
      <c r="G12" s="20"/>
    </row>
    <row r="13" spans="1:7" x14ac:dyDescent="0.25">
      <c r="A13" s="21" t="s">
        <v>100</v>
      </c>
      <c r="B13" s="20"/>
      <c r="C13" s="20"/>
      <c r="D13" s="20"/>
      <c r="E13" s="20"/>
      <c r="F13" s="20"/>
      <c r="G13" s="20"/>
    </row>
    <row r="14" spans="1:7" x14ac:dyDescent="0.25">
      <c r="A14" s="21" t="s">
        <v>101</v>
      </c>
      <c r="B14" s="20"/>
      <c r="C14" s="20"/>
      <c r="D14" s="20"/>
      <c r="E14" s="20"/>
      <c r="F14" s="20"/>
      <c r="G14" s="20"/>
    </row>
    <row r="15" spans="1:7" x14ac:dyDescent="0.25">
      <c r="A15" s="21"/>
      <c r="B15" s="20"/>
      <c r="C15" s="20"/>
      <c r="D15" s="20"/>
      <c r="E15" s="20"/>
      <c r="F15" s="20"/>
      <c r="G15" s="20"/>
    </row>
    <row r="16" spans="1:7" x14ac:dyDescent="0.25">
      <c r="A16" s="21" t="s">
        <v>102</v>
      </c>
      <c r="B16" s="20"/>
      <c r="C16" s="20"/>
      <c r="D16" s="20"/>
      <c r="E16" s="20"/>
      <c r="F16" s="20"/>
      <c r="G16" s="20"/>
    </row>
    <row r="17" spans="1:7" x14ac:dyDescent="0.25">
      <c r="A17" s="21" t="s">
        <v>103</v>
      </c>
      <c r="B17" s="20"/>
      <c r="C17" s="20"/>
      <c r="D17" s="20"/>
      <c r="E17" s="20"/>
      <c r="F17" s="20"/>
      <c r="G17" s="20"/>
    </row>
    <row r="18" spans="1:7" x14ac:dyDescent="0.25">
      <c r="A18" s="21" t="s">
        <v>104</v>
      </c>
      <c r="B18" s="20"/>
      <c r="C18" s="20"/>
      <c r="D18" s="20"/>
      <c r="E18" s="20"/>
      <c r="F18" s="20"/>
      <c r="G18" s="20"/>
    </row>
    <row r="19" spans="1:7" x14ac:dyDescent="0.25">
      <c r="A19" s="21" t="s">
        <v>105</v>
      </c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3" t="s">
        <v>106</v>
      </c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 t="s">
        <v>107</v>
      </c>
      <c r="B23" s="20"/>
      <c r="C23" s="20"/>
      <c r="D23" s="20"/>
      <c r="E23" s="20"/>
      <c r="F23" s="20"/>
      <c r="G23" s="20"/>
    </row>
    <row r="24" spans="1:7" x14ac:dyDescent="0.25">
      <c r="A24" s="24" t="s">
        <v>109</v>
      </c>
      <c r="B24" s="20"/>
      <c r="C24" s="20"/>
      <c r="D24" s="20"/>
      <c r="E24" s="20"/>
      <c r="F24" s="20"/>
      <c r="G24" s="20"/>
    </row>
    <row r="25" spans="1:7" x14ac:dyDescent="0.25">
      <c r="A25" s="20"/>
      <c r="B25" s="20"/>
      <c r="C25" s="20"/>
      <c r="D25" s="20"/>
      <c r="E25" s="20"/>
      <c r="F25" s="20"/>
      <c r="G25" s="20"/>
    </row>
  </sheetData>
  <hyperlinks>
    <hyperlink ref="A21" r:id="rId1" xr:uid="{4C284224-549A-43B6-8F1A-C329A549AC1A}"/>
    <hyperlink ref="A24" r:id="rId2" xr:uid="{DF23503C-6AFE-4B8A-908D-F4BD64231002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FuelConsumption</vt:lpstr>
      <vt:lpstr>(c)</vt:lpstr>
      <vt:lpstr>sumAC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Mattausch</dc:creator>
  <cp:lastModifiedBy>Scholz, Dieter</cp:lastModifiedBy>
  <dcterms:created xsi:type="dcterms:W3CDTF">2024-01-21T19:40:09Z</dcterms:created>
  <dcterms:modified xsi:type="dcterms:W3CDTF">2024-12-10T05:23:41Z</dcterms:modified>
</cp:coreProperties>
</file>