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835"/>
  </bookViews>
  <sheets>
    <sheet name="Tab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4"/>
  <c r="F5" l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4"/>
</calcChain>
</file>

<file path=xl/sharedStrings.xml><?xml version="1.0" encoding="utf-8"?>
<sst xmlns="http://schemas.openxmlformats.org/spreadsheetml/2006/main" count="156" uniqueCount="132">
  <si>
    <t>Airbus A300</t>
  </si>
  <si>
    <t>Airbus A319</t>
  </si>
  <si>
    <t>Airbus A320</t>
  </si>
  <si>
    <t>Airbus A321</t>
  </si>
  <si>
    <t>Airbus A330-200</t>
  </si>
  <si>
    <t>Airbus A330-300</t>
  </si>
  <si>
    <t>Airbus A340-300</t>
  </si>
  <si>
    <t>Airbus A340-600</t>
  </si>
  <si>
    <t>Airbus A380</t>
  </si>
  <si>
    <t>Antonov An-24</t>
  </si>
  <si>
    <t>Antonov An-26</t>
  </si>
  <si>
    <t>ATR 42</t>
  </si>
  <si>
    <t>ATR 72</t>
  </si>
  <si>
    <t>Beechcraft 1900D</t>
  </si>
  <si>
    <t>Boeing 717-200</t>
  </si>
  <si>
    <t>Boeing 737-300</t>
  </si>
  <si>
    <t>Boeing 737-400</t>
  </si>
  <si>
    <t>Boeing 737-500</t>
  </si>
  <si>
    <t>Boeing 737-700</t>
  </si>
  <si>
    <t>Boeing 737-800</t>
  </si>
  <si>
    <t>Boeing 737-900</t>
  </si>
  <si>
    <t>Boeing 747-400</t>
  </si>
  <si>
    <t>Boeing 747-8</t>
  </si>
  <si>
    <t>Boeing 757-200</t>
  </si>
  <si>
    <t>Boeing 767-300</t>
  </si>
  <si>
    <t>Boeing 777-200/200ER</t>
  </si>
  <si>
    <t>Boeing 777-300ER</t>
  </si>
  <si>
    <t>Boeing 787-8</t>
  </si>
  <si>
    <t>Boeing 787-9</t>
  </si>
  <si>
    <t>Boeing MD-11</t>
  </si>
  <si>
    <t>Boeing MD-80</t>
  </si>
  <si>
    <r>
      <t xml:space="preserve">Bombardier </t>
    </r>
    <r>
      <rPr>
        <b/>
        <sz val="11"/>
        <color theme="1"/>
        <rFont val="Calibri"/>
        <family val="2"/>
        <scheme val="minor"/>
      </rPr>
      <t>CRJ100</t>
    </r>
    <r>
      <rPr>
        <sz val="11"/>
        <color theme="1"/>
        <rFont val="Calibri"/>
        <family val="2"/>
        <scheme val="minor"/>
      </rPr>
      <t>/200</t>
    </r>
  </si>
  <si>
    <r>
      <t>Bombardier CRJ100/</t>
    </r>
    <r>
      <rPr>
        <b/>
        <sz val="11"/>
        <color theme="1"/>
        <rFont val="Calibri"/>
        <family val="2"/>
        <scheme val="minor"/>
      </rPr>
      <t>200</t>
    </r>
  </si>
  <si>
    <t>Bombardier CRJ700</t>
  </si>
  <si>
    <t>Bombardier CRJ900</t>
  </si>
  <si>
    <t>Bombardier Dash 8 Q100</t>
  </si>
  <si>
    <t xml:space="preserve">Bombarbier Dash 8 Q300 </t>
  </si>
  <si>
    <t>Bombardier Dash 8Q400</t>
  </si>
  <si>
    <t xml:space="preserve">De Havilland Canada Twin Otter </t>
  </si>
  <si>
    <t>Dornier 228</t>
  </si>
  <si>
    <t>Embraer 170</t>
  </si>
  <si>
    <t>Embraer 175</t>
  </si>
  <si>
    <t>Embraer 190</t>
  </si>
  <si>
    <t>Embraer 195</t>
  </si>
  <si>
    <t>Embraer ERJ-145</t>
  </si>
  <si>
    <t>Embraer EMB-120 Brasilia</t>
  </si>
  <si>
    <t>Fokker 50</t>
  </si>
  <si>
    <t>Fokker 100</t>
  </si>
  <si>
    <t>Saab 340</t>
  </si>
  <si>
    <t xml:space="preserve">Aircraft type </t>
  </si>
  <si>
    <t>stage length (nm)</t>
  </si>
  <si>
    <t>FL (100 ft)</t>
  </si>
  <si>
    <t>Fuel burn (kg)</t>
  </si>
  <si>
    <t>NOx (kg)</t>
  </si>
  <si>
    <t>Engine type</t>
  </si>
  <si>
    <t>3CM027</t>
  </si>
  <si>
    <t>3CM026</t>
  </si>
  <si>
    <t>3IA008</t>
  </si>
  <si>
    <t>14RR071</t>
  </si>
  <si>
    <t>2CM015</t>
  </si>
  <si>
    <t>8RR045</t>
  </si>
  <si>
    <t>8RR046</t>
  </si>
  <si>
    <t>turboprop</t>
  </si>
  <si>
    <t>4BR005</t>
  </si>
  <si>
    <t>1CM004</t>
  </si>
  <si>
    <t>1CM007</t>
  </si>
  <si>
    <t>3CM032</t>
  </si>
  <si>
    <t>8CM051</t>
  </si>
  <si>
    <t>2GE045</t>
  </si>
  <si>
    <t>11GE139</t>
  </si>
  <si>
    <t>5RR038</t>
  </si>
  <si>
    <t>12PW101</t>
  </si>
  <si>
    <t>8GE100</t>
  </si>
  <si>
    <t>2RR027</t>
  </si>
  <si>
    <t>11GE136</t>
  </si>
  <si>
    <t>12RR055</t>
  </si>
  <si>
    <t>2GE049</t>
  </si>
  <si>
    <t>4PW070</t>
  </si>
  <si>
    <t>4AL003</t>
  </si>
  <si>
    <t>8GE108</t>
  </si>
  <si>
    <t>11GE146</t>
  </si>
  <si>
    <t>stage length (km)</t>
  </si>
  <si>
    <t>1RR020</t>
  </si>
  <si>
    <t>3GE074</t>
  </si>
  <si>
    <t>ID of Engine</t>
  </si>
  <si>
    <t>AE3007A</t>
  </si>
  <si>
    <t>BR700-715A1-30</t>
  </si>
  <si>
    <t>CFM56-5B5/P</t>
  </si>
  <si>
    <t>CFM56-5B4/P</t>
  </si>
  <si>
    <t>CFM56-5C4</t>
  </si>
  <si>
    <t>CFM56-3-B1</t>
  </si>
  <si>
    <t>CFM56-3C-1</t>
  </si>
  <si>
    <t>CFM56-7B24</t>
  </si>
  <si>
    <t>CFM56-7B26</t>
  </si>
  <si>
    <t>CF34-8E5</t>
  </si>
  <si>
    <t>CF34-10E7</t>
  </si>
  <si>
    <t>CF6-80C2D1F</t>
  </si>
  <si>
    <t>GEnx-1B64</t>
  </si>
  <si>
    <t>GE90-94B</t>
  </si>
  <si>
    <t>GEnx-2B67</t>
  </si>
  <si>
    <t>CF6-80C2B1F</t>
  </si>
  <si>
    <t>CF6-50C2</t>
  </si>
  <si>
    <t>V2533-A5</t>
  </si>
  <si>
    <t>JT8D-217C</t>
  </si>
  <si>
    <t>PW4060</t>
  </si>
  <si>
    <t xml:space="preserve">TAY Mk620-15 </t>
  </si>
  <si>
    <t>RB211-535E4</t>
  </si>
  <si>
    <t>Trent 556-61</t>
  </si>
  <si>
    <t>Trent 892</t>
  </si>
  <si>
    <t>Trent 970-84</t>
  </si>
  <si>
    <t>Trent 772</t>
  </si>
  <si>
    <t>Trent 1000-A</t>
  </si>
  <si>
    <t>PT6A-34</t>
  </si>
  <si>
    <t>PW118A</t>
  </si>
  <si>
    <t>PW 125B</t>
  </si>
  <si>
    <t>PW127E/M</t>
  </si>
  <si>
    <t>PW 127</t>
  </si>
  <si>
    <t>AI-24A</t>
  </si>
  <si>
    <t>AI-24T</t>
  </si>
  <si>
    <t>PW 123</t>
  </si>
  <si>
    <t>GE C7-5A2</t>
  </si>
  <si>
    <t>TPE331-10</t>
  </si>
  <si>
    <t>CF34-8C5</t>
  </si>
  <si>
    <t>PW150A</t>
  </si>
  <si>
    <t>PW 120A</t>
  </si>
  <si>
    <t>CF34-8C1</t>
  </si>
  <si>
    <t>PT6A-67</t>
  </si>
  <si>
    <t>5GE083</t>
  </si>
  <si>
    <t>1GE035</t>
  </si>
  <si>
    <r>
      <t>EI</t>
    </r>
    <r>
      <rPr>
        <b/>
        <vertAlign val="subscript"/>
        <sz val="12"/>
        <color theme="1"/>
        <rFont val="Calibri"/>
        <family val="2"/>
        <scheme val="minor"/>
      </rPr>
      <t>NOx</t>
    </r>
    <r>
      <rPr>
        <b/>
        <sz val="12"/>
        <color theme="1"/>
        <rFont val="Calibri"/>
        <family val="2"/>
        <scheme val="minor"/>
      </rPr>
      <t xml:space="preserve"> (kg/kg fuel)</t>
    </r>
  </si>
  <si>
    <t>CF34-3A1</t>
  </si>
  <si>
    <t>8GE110</t>
  </si>
</sst>
</file>

<file path=xl/styles.xml><?xml version="1.0" encoding="utf-8"?>
<styleSheet xmlns="http://schemas.openxmlformats.org/spreadsheetml/2006/main">
  <numFmts count="1">
    <numFmt numFmtId="164" formatCode="0.00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1" fontId="0" fillId="0" borderId="1" xfId="0" applyNumberFormat="1" applyBorder="1"/>
    <xf numFmtId="0" fontId="0" fillId="0" borderId="2" xfId="0" applyFill="1" applyBorder="1"/>
    <xf numFmtId="0" fontId="0" fillId="0" borderId="4" xfId="0" applyFill="1" applyBorder="1"/>
    <xf numFmtId="1" fontId="0" fillId="0" borderId="4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2" fillId="2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2" borderId="9" xfId="0" applyFont="1" applyFill="1" applyBorder="1"/>
    <xf numFmtId="0" fontId="0" fillId="0" borderId="14" xfId="0" applyBorder="1"/>
    <xf numFmtId="164" fontId="0" fillId="0" borderId="15" xfId="0" applyNumberFormat="1" applyBorder="1"/>
    <xf numFmtId="164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Q55"/>
  <sheetViews>
    <sheetView tabSelected="1" workbookViewId="0">
      <selection activeCell="B37" sqref="B37:B38"/>
    </sheetView>
  </sheetViews>
  <sheetFormatPr baseColWidth="10" defaultColWidth="9.140625" defaultRowHeight="15"/>
  <cols>
    <col min="2" max="2" width="30" bestFit="1" customWidth="1"/>
    <col min="3" max="3" width="12.7109375" bestFit="1" customWidth="1"/>
    <col min="4" max="4" width="15.140625" bestFit="1" customWidth="1"/>
    <col min="5" max="5" width="18.28515625" bestFit="1" customWidth="1"/>
    <col min="6" max="6" width="18.42578125" bestFit="1" customWidth="1"/>
    <col min="7" max="7" width="10.5703125" bestFit="1" customWidth="1"/>
    <col min="8" max="8" width="14.7109375" bestFit="1" customWidth="1"/>
    <col min="9" max="9" width="9.42578125" bestFit="1" customWidth="1"/>
    <col min="10" max="10" width="19" bestFit="1" customWidth="1"/>
    <col min="16" max="16" width="9.140625" customWidth="1"/>
  </cols>
  <sheetData>
    <row r="1" spans="2:17" ht="15.75" thickBot="1"/>
    <row r="2" spans="2:17" ht="19.5" thickBot="1">
      <c r="B2" s="12" t="s">
        <v>49</v>
      </c>
      <c r="C2" s="13" t="s">
        <v>84</v>
      </c>
      <c r="D2" s="13" t="s">
        <v>54</v>
      </c>
      <c r="E2" s="13" t="s">
        <v>81</v>
      </c>
      <c r="F2" s="13" t="s">
        <v>50</v>
      </c>
      <c r="G2" s="13" t="s">
        <v>51</v>
      </c>
      <c r="H2" s="13" t="s">
        <v>52</v>
      </c>
      <c r="I2" s="16" t="s">
        <v>53</v>
      </c>
      <c r="J2" s="20" t="s">
        <v>129</v>
      </c>
    </row>
    <row r="3" spans="2:17">
      <c r="B3" s="10"/>
      <c r="C3" s="11"/>
      <c r="D3" s="11"/>
      <c r="E3" s="11"/>
      <c r="F3" s="11"/>
      <c r="G3" s="11"/>
      <c r="H3" s="11"/>
      <c r="I3" s="17"/>
      <c r="J3" s="21"/>
      <c r="P3" s="1"/>
      <c r="Q3" s="1"/>
    </row>
    <row r="4" spans="2:17">
      <c r="B4" s="6" t="s">
        <v>0</v>
      </c>
      <c r="C4" s="4" t="s">
        <v>83</v>
      </c>
      <c r="D4" s="4" t="s">
        <v>101</v>
      </c>
      <c r="E4" s="4">
        <v>4500</v>
      </c>
      <c r="F4" s="5">
        <f>(E4/2)*0.539956803</f>
        <v>1214.9028067500001</v>
      </c>
      <c r="G4" s="3">
        <v>360</v>
      </c>
      <c r="H4" s="3">
        <v>15115.4</v>
      </c>
      <c r="I4" s="18">
        <v>341.61</v>
      </c>
      <c r="J4" s="22">
        <f>IF(AND(ISNUMBER(I4),ISNUMBER(H4)),I4/H4,"")</f>
        <v>2.2600129669079219E-2</v>
      </c>
      <c r="P4" s="1"/>
      <c r="Q4" s="1"/>
    </row>
    <row r="5" spans="2:17">
      <c r="B5" s="6" t="s">
        <v>1</v>
      </c>
      <c r="C5" s="4" t="s">
        <v>55</v>
      </c>
      <c r="D5" s="4" t="s">
        <v>87</v>
      </c>
      <c r="E5" s="4">
        <v>4630</v>
      </c>
      <c r="F5" s="5">
        <f t="shared" ref="F5:F52" si="0">(E5/2)*0.539956803</f>
        <v>1249.999998945</v>
      </c>
      <c r="G5" s="3">
        <v>380</v>
      </c>
      <c r="H5" s="3">
        <v>6010.48</v>
      </c>
      <c r="I5" s="18">
        <v>77.849999999999994</v>
      </c>
      <c r="J5" s="22">
        <f t="shared" ref="J5:J52" si="1">IF(AND(ISNUMBER(I5),ISNUMBER(H5)),I5/H5,"")</f>
        <v>1.2952376515685935E-2</v>
      </c>
      <c r="P5" s="1"/>
      <c r="Q5" s="1"/>
    </row>
    <row r="6" spans="2:17">
      <c r="B6" s="6" t="s">
        <v>2</v>
      </c>
      <c r="C6" s="4" t="s">
        <v>56</v>
      </c>
      <c r="D6" s="4" t="s">
        <v>88</v>
      </c>
      <c r="E6" s="4">
        <v>3882</v>
      </c>
      <c r="F6" s="5">
        <f t="shared" si="0"/>
        <v>1048.0561546230001</v>
      </c>
      <c r="G6" s="3">
        <v>380</v>
      </c>
      <c r="H6" s="3">
        <v>5512.91</v>
      </c>
      <c r="I6" s="18">
        <v>79.760000000000005</v>
      </c>
      <c r="J6" s="22">
        <f t="shared" si="1"/>
        <v>1.4467858172906869E-2</v>
      </c>
      <c r="P6" s="1"/>
      <c r="Q6" s="1"/>
    </row>
    <row r="7" spans="2:17">
      <c r="B7" s="6" t="s">
        <v>3</v>
      </c>
      <c r="C7" s="4" t="s">
        <v>57</v>
      </c>
      <c r="D7" s="4" t="s">
        <v>102</v>
      </c>
      <c r="E7" s="4">
        <v>4215</v>
      </c>
      <c r="F7" s="5">
        <f t="shared" si="0"/>
        <v>1137.9589623225002</v>
      </c>
      <c r="G7" s="3">
        <v>380</v>
      </c>
      <c r="H7" s="3">
        <v>7452.9</v>
      </c>
      <c r="I7" s="18">
        <v>125.63</v>
      </c>
      <c r="J7" s="22">
        <f t="shared" si="1"/>
        <v>1.685652564773444E-2</v>
      </c>
      <c r="P7" s="1"/>
      <c r="Q7" s="1"/>
    </row>
    <row r="8" spans="2:17">
      <c r="B8" s="6" t="s">
        <v>4</v>
      </c>
      <c r="C8" s="4" t="s">
        <v>58</v>
      </c>
      <c r="D8" s="4" t="s">
        <v>110</v>
      </c>
      <c r="E8" s="4">
        <v>7871</v>
      </c>
      <c r="F8" s="5">
        <f t="shared" si="0"/>
        <v>2124.9999982065001</v>
      </c>
      <c r="G8" s="3">
        <v>400</v>
      </c>
      <c r="H8" s="3">
        <v>24746.87</v>
      </c>
      <c r="I8" s="18">
        <v>357.98</v>
      </c>
      <c r="J8" s="22">
        <f t="shared" si="1"/>
        <v>1.4465667779399982E-2</v>
      </c>
      <c r="P8" s="1"/>
      <c r="Q8" s="1"/>
    </row>
    <row r="9" spans="2:17">
      <c r="B9" s="6" t="s">
        <v>5</v>
      </c>
      <c r="C9" s="4" t="s">
        <v>58</v>
      </c>
      <c r="D9" s="4" t="s">
        <v>110</v>
      </c>
      <c r="E9" s="4">
        <v>7000</v>
      </c>
      <c r="F9" s="5">
        <f t="shared" si="0"/>
        <v>1889.8488105000001</v>
      </c>
      <c r="G9" s="3">
        <v>400</v>
      </c>
      <c r="H9" s="3">
        <v>20937.7</v>
      </c>
      <c r="I9" s="18">
        <v>395.3</v>
      </c>
      <c r="J9" s="22">
        <f t="shared" si="1"/>
        <v>1.8879819655454037E-2</v>
      </c>
      <c r="P9" s="1"/>
      <c r="Q9" s="1"/>
    </row>
    <row r="10" spans="2:17">
      <c r="B10" s="6" t="s">
        <v>6</v>
      </c>
      <c r="C10" s="4" t="s">
        <v>59</v>
      </c>
      <c r="D10" s="4" t="s">
        <v>89</v>
      </c>
      <c r="E10" s="4">
        <v>9144</v>
      </c>
      <c r="F10" s="5">
        <f t="shared" si="0"/>
        <v>2468.6825033160003</v>
      </c>
      <c r="G10" s="3">
        <v>380</v>
      </c>
      <c r="H10" s="3">
        <v>35033.86</v>
      </c>
      <c r="I10" s="18">
        <v>616.55999999999995</v>
      </c>
      <c r="J10" s="22">
        <f t="shared" si="1"/>
        <v>1.7598974249483212E-2</v>
      </c>
      <c r="P10" s="1"/>
      <c r="Q10" s="1"/>
    </row>
    <row r="11" spans="2:17">
      <c r="B11" s="6" t="s">
        <v>7</v>
      </c>
      <c r="C11" s="4" t="s">
        <v>60</v>
      </c>
      <c r="D11" s="4" t="s">
        <v>107</v>
      </c>
      <c r="E11" s="4">
        <v>10778</v>
      </c>
      <c r="F11" s="5">
        <f t="shared" si="0"/>
        <v>2909.827211367</v>
      </c>
      <c r="G11" s="3">
        <v>380</v>
      </c>
      <c r="H11" s="3">
        <v>50609.32</v>
      </c>
      <c r="I11" s="18">
        <v>842.76</v>
      </c>
      <c r="J11" s="22">
        <f t="shared" si="1"/>
        <v>1.665226879159807E-2</v>
      </c>
      <c r="P11" s="1"/>
      <c r="Q11" s="1"/>
    </row>
    <row r="12" spans="2:17">
      <c r="B12" s="6" t="s">
        <v>8</v>
      </c>
      <c r="C12" s="4" t="s">
        <v>61</v>
      </c>
      <c r="D12" s="4" t="s">
        <v>109</v>
      </c>
      <c r="E12" s="4">
        <v>12131</v>
      </c>
      <c r="F12" s="5">
        <f t="shared" si="0"/>
        <v>3275.1079885965</v>
      </c>
      <c r="G12" s="3">
        <v>420</v>
      </c>
      <c r="H12" s="3">
        <v>86366</v>
      </c>
      <c r="I12" s="18">
        <v>1765.3</v>
      </c>
      <c r="J12" s="22">
        <f t="shared" si="1"/>
        <v>2.043975638561471E-2</v>
      </c>
      <c r="P12" s="1"/>
      <c r="Q12" s="1"/>
    </row>
    <row r="13" spans="2:17">
      <c r="B13" s="6" t="s">
        <v>9</v>
      </c>
      <c r="C13" s="4" t="s">
        <v>62</v>
      </c>
      <c r="D13" s="4" t="s">
        <v>117</v>
      </c>
      <c r="E13" s="4">
        <v>640</v>
      </c>
      <c r="F13" s="5">
        <f t="shared" si="0"/>
        <v>172.78617696000001</v>
      </c>
      <c r="G13" s="3">
        <v>160</v>
      </c>
      <c r="H13" s="3">
        <v>648.04</v>
      </c>
      <c r="I13" s="18">
        <v>1.1299999999999999</v>
      </c>
      <c r="J13" s="22">
        <f t="shared" si="1"/>
        <v>1.7437195234862044E-3</v>
      </c>
      <c r="P13" s="1"/>
      <c r="Q13" s="1"/>
    </row>
    <row r="14" spans="2:17">
      <c r="B14" s="6" t="s">
        <v>10</v>
      </c>
      <c r="C14" s="4" t="s">
        <v>62</v>
      </c>
      <c r="D14" s="4" t="s">
        <v>118</v>
      </c>
      <c r="E14" s="4">
        <v>900</v>
      </c>
      <c r="F14" s="5">
        <f t="shared" si="0"/>
        <v>242.98056135000002</v>
      </c>
      <c r="G14" s="3">
        <v>180</v>
      </c>
      <c r="H14" s="3">
        <v>1060.76</v>
      </c>
      <c r="I14" s="18">
        <v>2.21</v>
      </c>
      <c r="J14" s="22">
        <f t="shared" si="1"/>
        <v>2.0834118933594783E-3</v>
      </c>
      <c r="P14" s="1"/>
      <c r="Q14" s="1"/>
    </row>
    <row r="15" spans="2:17">
      <c r="B15" s="6" t="s">
        <v>11</v>
      </c>
      <c r="C15" s="4" t="s">
        <v>62</v>
      </c>
      <c r="D15" s="4" t="s">
        <v>115</v>
      </c>
      <c r="E15" s="4">
        <v>969</v>
      </c>
      <c r="F15" s="5">
        <f t="shared" si="0"/>
        <v>261.60907105350003</v>
      </c>
      <c r="G15" s="3">
        <v>180</v>
      </c>
      <c r="H15" s="3">
        <v>584.36</v>
      </c>
      <c r="I15" s="18">
        <v>6.25</v>
      </c>
      <c r="J15" s="22">
        <f t="shared" si="1"/>
        <v>1.0695461701690738E-2</v>
      </c>
      <c r="P15" s="1"/>
      <c r="Q15" s="1"/>
    </row>
    <row r="16" spans="2:17">
      <c r="B16" s="6" t="s">
        <v>12</v>
      </c>
      <c r="C16" s="4" t="s">
        <v>62</v>
      </c>
      <c r="D16" s="4" t="s">
        <v>116</v>
      </c>
      <c r="E16" s="4">
        <v>926</v>
      </c>
      <c r="F16" s="5">
        <f t="shared" si="0"/>
        <v>249.99999978900001</v>
      </c>
      <c r="G16" s="3">
        <v>220</v>
      </c>
      <c r="H16" s="3">
        <v>631.87</v>
      </c>
      <c r="I16" s="18">
        <v>8.51</v>
      </c>
      <c r="J16" s="22">
        <f t="shared" si="1"/>
        <v>1.3467960181682941E-2</v>
      </c>
      <c r="P16" s="1"/>
      <c r="Q16" s="1"/>
    </row>
    <row r="17" spans="2:17">
      <c r="B17" s="14" t="s">
        <v>13</v>
      </c>
      <c r="C17" s="4" t="s">
        <v>62</v>
      </c>
      <c r="D17" s="4" t="s">
        <v>126</v>
      </c>
      <c r="E17" s="4">
        <v>1278</v>
      </c>
      <c r="F17" s="5">
        <f t="shared" si="0"/>
        <v>345.03239711700002</v>
      </c>
      <c r="G17" s="3"/>
      <c r="H17" s="3"/>
      <c r="I17" s="18"/>
      <c r="J17" s="22" t="str">
        <f t="shared" si="1"/>
        <v/>
      </c>
      <c r="P17" s="1"/>
      <c r="Q17" s="1"/>
    </row>
    <row r="18" spans="2:17">
      <c r="B18" s="6" t="s">
        <v>14</v>
      </c>
      <c r="C18" s="4" t="s">
        <v>63</v>
      </c>
      <c r="D18" s="4" t="s">
        <v>86</v>
      </c>
      <c r="E18" s="4">
        <v>2185</v>
      </c>
      <c r="F18" s="5">
        <f t="shared" si="0"/>
        <v>589.90280727750007</v>
      </c>
      <c r="G18" s="3">
        <v>340</v>
      </c>
      <c r="H18" s="3">
        <v>2915.25</v>
      </c>
      <c r="I18" s="18">
        <v>35.479999999999997</v>
      </c>
      <c r="J18" s="22">
        <f t="shared" si="1"/>
        <v>1.217048280593431E-2</v>
      </c>
      <c r="P18" s="1"/>
      <c r="Q18" s="1"/>
    </row>
    <row r="19" spans="2:17">
      <c r="B19" s="6" t="s">
        <v>15</v>
      </c>
      <c r="C19" s="4" t="s">
        <v>64</v>
      </c>
      <c r="D19" s="4" t="s">
        <v>90</v>
      </c>
      <c r="E19" s="4">
        <v>3439</v>
      </c>
      <c r="F19" s="5">
        <f t="shared" si="0"/>
        <v>928.45572275850009</v>
      </c>
      <c r="G19" s="3">
        <v>340</v>
      </c>
      <c r="H19" s="3">
        <v>5262.48</v>
      </c>
      <c r="I19" s="18">
        <v>59.78</v>
      </c>
      <c r="J19" s="22">
        <f t="shared" si="1"/>
        <v>1.1359663124610451E-2</v>
      </c>
      <c r="P19" s="1"/>
      <c r="Q19" s="1"/>
    </row>
    <row r="20" spans="2:17">
      <c r="B20" s="6" t="s">
        <v>16</v>
      </c>
      <c r="C20" s="4" t="s">
        <v>65</v>
      </c>
      <c r="D20" s="4" t="s">
        <v>91</v>
      </c>
      <c r="E20" s="4">
        <v>3258</v>
      </c>
      <c r="F20" s="5">
        <f t="shared" si="0"/>
        <v>879.58963208700004</v>
      </c>
      <c r="G20" s="3">
        <v>360</v>
      </c>
      <c r="H20" s="3">
        <v>5332.22</v>
      </c>
      <c r="I20" s="18">
        <v>64.06</v>
      </c>
      <c r="J20" s="22">
        <f t="shared" si="1"/>
        <v>1.2013757871955771E-2</v>
      </c>
      <c r="P20" s="1"/>
      <c r="Q20" s="1"/>
    </row>
    <row r="21" spans="2:17">
      <c r="B21" s="6" t="s">
        <v>17</v>
      </c>
      <c r="C21" s="4" t="s">
        <v>64</v>
      </c>
      <c r="D21" s="4" t="s">
        <v>86</v>
      </c>
      <c r="E21" s="4">
        <v>2910</v>
      </c>
      <c r="F21" s="5">
        <f t="shared" si="0"/>
        <v>785.63714836500003</v>
      </c>
      <c r="G21" s="3">
        <v>360</v>
      </c>
      <c r="H21" s="3">
        <v>4186.9399999999996</v>
      </c>
      <c r="I21" s="18">
        <v>46.69</v>
      </c>
      <c r="J21" s="22">
        <f t="shared" si="1"/>
        <v>1.1151342030217773E-2</v>
      </c>
      <c r="P21" s="1"/>
      <c r="Q21" s="1"/>
    </row>
    <row r="22" spans="2:17">
      <c r="B22" s="6" t="s">
        <v>18</v>
      </c>
      <c r="C22" s="4" t="s">
        <v>66</v>
      </c>
      <c r="D22" s="4" t="s">
        <v>92</v>
      </c>
      <c r="E22" s="4">
        <v>3314</v>
      </c>
      <c r="F22" s="5">
        <f t="shared" si="0"/>
        <v>894.70842257100003</v>
      </c>
      <c r="G22" s="3">
        <v>360</v>
      </c>
      <c r="H22" s="3">
        <v>4669.13</v>
      </c>
      <c r="I22" s="18">
        <v>64.91</v>
      </c>
      <c r="J22" s="22">
        <f t="shared" si="1"/>
        <v>1.3901947472012986E-2</v>
      </c>
      <c r="P22" s="1"/>
      <c r="Q22" s="1"/>
    </row>
    <row r="23" spans="2:17">
      <c r="B23" s="6" t="s">
        <v>19</v>
      </c>
      <c r="C23" s="4" t="s">
        <v>67</v>
      </c>
      <c r="D23" s="4" t="s">
        <v>93</v>
      </c>
      <c r="E23" s="4">
        <v>3704</v>
      </c>
      <c r="F23" s="5">
        <f t="shared" si="0"/>
        <v>999.99999915600006</v>
      </c>
      <c r="G23" s="3">
        <v>380</v>
      </c>
      <c r="H23" s="3">
        <v>5545.75</v>
      </c>
      <c r="I23" s="18">
        <v>80.010000000000005</v>
      </c>
      <c r="J23" s="22">
        <f t="shared" si="1"/>
        <v>1.4427264121173873E-2</v>
      </c>
      <c r="P23" s="1"/>
      <c r="Q23" s="1"/>
    </row>
    <row r="24" spans="2:17">
      <c r="B24" s="6" t="s">
        <v>20</v>
      </c>
      <c r="C24" s="4" t="s">
        <v>67</v>
      </c>
      <c r="D24" s="4" t="s">
        <v>93</v>
      </c>
      <c r="E24" s="4">
        <v>3119</v>
      </c>
      <c r="F24" s="5">
        <f t="shared" si="0"/>
        <v>842.06263427850001</v>
      </c>
      <c r="G24" s="3">
        <v>360</v>
      </c>
      <c r="H24" s="3">
        <v>5026.71</v>
      </c>
      <c r="I24" s="18">
        <v>76.459999999999994</v>
      </c>
      <c r="J24" s="22">
        <f t="shared" si="1"/>
        <v>1.5210744204459774E-2</v>
      </c>
      <c r="P24" s="1"/>
      <c r="Q24" s="1"/>
    </row>
    <row r="25" spans="2:17">
      <c r="B25" s="6" t="s">
        <v>21</v>
      </c>
      <c r="C25" s="4" t="s">
        <v>68</v>
      </c>
      <c r="D25" s="4" t="s">
        <v>100</v>
      </c>
      <c r="E25" s="4">
        <v>10570</v>
      </c>
      <c r="F25" s="5">
        <f t="shared" si="0"/>
        <v>2853.671703855</v>
      </c>
      <c r="G25" s="3">
        <v>400</v>
      </c>
      <c r="H25" s="3">
        <v>55513.37</v>
      </c>
      <c r="I25" s="18">
        <v>739.57</v>
      </c>
      <c r="J25" s="22">
        <f t="shared" si="1"/>
        <v>1.3322376213153696E-2</v>
      </c>
      <c r="P25" s="1"/>
      <c r="Q25" s="1"/>
    </row>
    <row r="26" spans="2:17">
      <c r="B26" s="6" t="s">
        <v>22</v>
      </c>
      <c r="C26" s="4" t="s">
        <v>69</v>
      </c>
      <c r="D26" s="4" t="s">
        <v>99</v>
      </c>
      <c r="E26" s="4">
        <v>10894</v>
      </c>
      <c r="F26" s="5">
        <f t="shared" si="0"/>
        <v>2941.1447059410002</v>
      </c>
      <c r="G26" s="3">
        <v>400</v>
      </c>
      <c r="H26" s="3">
        <v>62196.66</v>
      </c>
      <c r="I26" s="18">
        <v>741.03</v>
      </c>
      <c r="J26" s="22">
        <f t="shared" si="1"/>
        <v>1.1914305366236706E-2</v>
      </c>
      <c r="P26" s="1"/>
      <c r="Q26" s="1"/>
    </row>
    <row r="27" spans="2:17">
      <c r="B27" s="6" t="s">
        <v>23</v>
      </c>
      <c r="C27" s="4" t="s">
        <v>70</v>
      </c>
      <c r="D27" s="4" t="s">
        <v>106</v>
      </c>
      <c r="E27" s="4">
        <v>4321</v>
      </c>
      <c r="F27" s="5">
        <f t="shared" si="0"/>
        <v>1166.5766728815001</v>
      </c>
      <c r="G27" s="3">
        <v>380</v>
      </c>
      <c r="H27" s="3">
        <v>9127.33</v>
      </c>
      <c r="I27" s="18">
        <v>98.09</v>
      </c>
      <c r="J27" s="22">
        <f t="shared" si="1"/>
        <v>1.074684491521617E-2</v>
      </c>
      <c r="P27" s="1"/>
      <c r="Q27" s="1"/>
    </row>
    <row r="28" spans="2:17">
      <c r="B28" s="6" t="s">
        <v>24</v>
      </c>
      <c r="C28" s="4" t="s">
        <v>71</v>
      </c>
      <c r="D28" s="4" t="s">
        <v>104</v>
      </c>
      <c r="E28" s="4">
        <v>3926</v>
      </c>
      <c r="F28" s="5">
        <f t="shared" si="0"/>
        <v>1059.935204289</v>
      </c>
      <c r="G28" s="3">
        <v>380</v>
      </c>
      <c r="H28" s="3">
        <v>10886.34</v>
      </c>
      <c r="I28" s="18">
        <v>168.15</v>
      </c>
      <c r="J28" s="22">
        <f t="shared" si="1"/>
        <v>1.5445962554908262E-2</v>
      </c>
      <c r="P28" s="1"/>
      <c r="Q28" s="1"/>
    </row>
    <row r="29" spans="2:17">
      <c r="B29" s="6" t="s">
        <v>25</v>
      </c>
      <c r="C29" s="4" t="s">
        <v>72</v>
      </c>
      <c r="D29" s="4" t="s">
        <v>98</v>
      </c>
      <c r="E29" s="4">
        <v>5848</v>
      </c>
      <c r="F29" s="5">
        <f t="shared" si="0"/>
        <v>1578.8336919720002</v>
      </c>
      <c r="G29" s="3">
        <v>400</v>
      </c>
      <c r="H29" s="3">
        <v>19917.11</v>
      </c>
      <c r="I29" s="18">
        <v>457.82</v>
      </c>
      <c r="J29" s="22">
        <f t="shared" si="1"/>
        <v>2.298626658184847E-2</v>
      </c>
      <c r="P29" s="1"/>
      <c r="Q29" s="1"/>
    </row>
    <row r="30" spans="2:17">
      <c r="B30" s="6" t="s">
        <v>26</v>
      </c>
      <c r="C30" s="4" t="s">
        <v>73</v>
      </c>
      <c r="D30" s="4" t="s">
        <v>108</v>
      </c>
      <c r="E30" s="4">
        <v>10533</v>
      </c>
      <c r="F30" s="5">
        <f t="shared" si="0"/>
        <v>2843.6825029995002</v>
      </c>
      <c r="G30" s="3">
        <v>400</v>
      </c>
      <c r="H30" s="3">
        <v>42568.23</v>
      </c>
      <c r="I30" s="18">
        <v>761.56</v>
      </c>
      <c r="J30" s="22">
        <f t="shared" si="1"/>
        <v>1.7890337465288078E-2</v>
      </c>
      <c r="P30" s="1"/>
      <c r="Q30" s="1"/>
    </row>
    <row r="31" spans="2:17">
      <c r="B31" s="6" t="s">
        <v>27</v>
      </c>
      <c r="C31" s="4" t="s">
        <v>74</v>
      </c>
      <c r="D31" s="4" t="s">
        <v>97</v>
      </c>
      <c r="E31" s="4">
        <v>10186</v>
      </c>
      <c r="F31" s="5">
        <f t="shared" si="0"/>
        <v>2749.999997679</v>
      </c>
      <c r="G31" s="3">
        <v>420</v>
      </c>
      <c r="H31" s="3">
        <v>26642.22</v>
      </c>
      <c r="I31" s="18">
        <v>274.11</v>
      </c>
      <c r="J31" s="22">
        <f t="shared" si="1"/>
        <v>1.0288557034661526E-2</v>
      </c>
      <c r="P31" s="1"/>
      <c r="Q31" s="1"/>
    </row>
    <row r="32" spans="2:17">
      <c r="B32" s="6" t="s">
        <v>28</v>
      </c>
      <c r="C32" s="4" t="s">
        <v>75</v>
      </c>
      <c r="D32" s="4" t="s">
        <v>111</v>
      </c>
      <c r="E32" s="4">
        <v>7408</v>
      </c>
      <c r="F32" s="5">
        <f t="shared" si="0"/>
        <v>1999.9999983120001</v>
      </c>
      <c r="G32" s="3">
        <v>420</v>
      </c>
      <c r="H32" s="3">
        <v>20885.73</v>
      </c>
      <c r="I32" s="18">
        <v>490.14</v>
      </c>
      <c r="J32" s="22">
        <f t="shared" si="1"/>
        <v>2.3467697801321765E-2</v>
      </c>
      <c r="P32" s="1"/>
      <c r="Q32" s="1"/>
    </row>
    <row r="33" spans="2:17">
      <c r="B33" s="6" t="s">
        <v>29</v>
      </c>
      <c r="C33" s="4" t="s">
        <v>76</v>
      </c>
      <c r="D33" s="4" t="s">
        <v>96</v>
      </c>
      <c r="E33" s="4">
        <v>9538</v>
      </c>
      <c r="F33" s="5">
        <f t="shared" si="0"/>
        <v>2575.0539935070001</v>
      </c>
      <c r="G33" s="3">
        <v>380</v>
      </c>
      <c r="H33" s="3">
        <v>45669.15</v>
      </c>
      <c r="I33" s="18">
        <v>671.38</v>
      </c>
      <c r="J33" s="22">
        <f t="shared" si="1"/>
        <v>1.4700952393464735E-2</v>
      </c>
      <c r="P33" s="1"/>
      <c r="Q33" s="1"/>
    </row>
    <row r="34" spans="2:17">
      <c r="B34" s="6" t="s">
        <v>30</v>
      </c>
      <c r="C34" s="4" t="s">
        <v>77</v>
      </c>
      <c r="D34" s="4" t="s">
        <v>103</v>
      </c>
      <c r="E34" s="4">
        <v>1451</v>
      </c>
      <c r="F34" s="5">
        <f t="shared" si="0"/>
        <v>391.73866057650002</v>
      </c>
      <c r="G34" s="3">
        <v>280</v>
      </c>
      <c r="H34" s="3">
        <v>2745.38</v>
      </c>
      <c r="I34" s="18">
        <v>27.21</v>
      </c>
      <c r="J34" s="22">
        <f t="shared" si="1"/>
        <v>9.9111962642694264E-3</v>
      </c>
      <c r="P34" s="1"/>
      <c r="Q34" s="1"/>
    </row>
    <row r="35" spans="2:17">
      <c r="B35" s="14" t="s">
        <v>31</v>
      </c>
      <c r="C35" s="4" t="s">
        <v>128</v>
      </c>
      <c r="D35" s="4" t="s">
        <v>130</v>
      </c>
      <c r="E35" s="4">
        <v>1002</v>
      </c>
      <c r="F35" s="5">
        <f t="shared" si="0"/>
        <v>270.51835830300001</v>
      </c>
      <c r="G35" s="3"/>
      <c r="H35" s="3"/>
      <c r="I35" s="18"/>
      <c r="J35" s="22" t="str">
        <f t="shared" si="1"/>
        <v/>
      </c>
      <c r="P35" s="1"/>
      <c r="Q35" s="1"/>
    </row>
    <row r="36" spans="2:17">
      <c r="B36" s="14" t="s">
        <v>32</v>
      </c>
      <c r="C36" s="4" t="s">
        <v>128</v>
      </c>
      <c r="D36" s="4" t="s">
        <v>130</v>
      </c>
      <c r="E36" s="4">
        <v>1061</v>
      </c>
      <c r="F36" s="5">
        <f t="shared" si="0"/>
        <v>286.44708399149999</v>
      </c>
      <c r="G36" s="3"/>
      <c r="H36" s="3"/>
      <c r="I36" s="18"/>
      <c r="J36" s="22" t="str">
        <f t="shared" si="1"/>
        <v/>
      </c>
      <c r="P36" s="1"/>
      <c r="Q36" s="1"/>
    </row>
    <row r="37" spans="2:17">
      <c r="B37" s="6" t="s">
        <v>33</v>
      </c>
      <c r="C37" s="4" t="s">
        <v>127</v>
      </c>
      <c r="D37" s="4" t="s">
        <v>125</v>
      </c>
      <c r="E37" s="4">
        <v>1759</v>
      </c>
      <c r="F37" s="5">
        <f t="shared" si="0"/>
        <v>474.89200823850001</v>
      </c>
      <c r="G37" s="3">
        <v>280</v>
      </c>
      <c r="H37" s="3">
        <v>1836.88</v>
      </c>
      <c r="I37" s="18">
        <v>20.38</v>
      </c>
      <c r="J37" s="22">
        <f t="shared" si="1"/>
        <v>1.109490004790732E-2</v>
      </c>
      <c r="P37" s="1"/>
      <c r="Q37" s="1"/>
    </row>
    <row r="38" spans="2:17">
      <c r="B38" s="6" t="s">
        <v>34</v>
      </c>
      <c r="C38" s="4" t="s">
        <v>131</v>
      </c>
      <c r="D38" s="4" t="s">
        <v>122</v>
      </c>
      <c r="E38" s="4">
        <v>2463</v>
      </c>
      <c r="F38" s="5">
        <f t="shared" si="0"/>
        <v>664.95680289450002</v>
      </c>
      <c r="G38" s="3">
        <v>360</v>
      </c>
      <c r="H38" s="3">
        <v>2527.42</v>
      </c>
      <c r="I38" s="18">
        <v>26.69</v>
      </c>
      <c r="J38" s="22">
        <f t="shared" si="1"/>
        <v>1.0560175989744482E-2</v>
      </c>
      <c r="P38" s="1"/>
      <c r="Q38" s="1"/>
    </row>
    <row r="39" spans="2:17">
      <c r="B39" s="14" t="s">
        <v>35</v>
      </c>
      <c r="C39" s="4" t="s">
        <v>62</v>
      </c>
      <c r="D39" s="4" t="s">
        <v>124</v>
      </c>
      <c r="E39" s="4">
        <v>926</v>
      </c>
      <c r="F39" s="5">
        <f t="shared" si="0"/>
        <v>249.99999978900001</v>
      </c>
      <c r="G39" s="3"/>
      <c r="H39" s="3"/>
      <c r="I39" s="18"/>
      <c r="J39" s="22" t="str">
        <f t="shared" si="1"/>
        <v/>
      </c>
      <c r="P39" s="1"/>
      <c r="Q39" s="1"/>
    </row>
    <row r="40" spans="2:17">
      <c r="B40" s="14" t="s">
        <v>36</v>
      </c>
      <c r="C40" s="4" t="s">
        <v>62</v>
      </c>
      <c r="D40" s="4" t="s">
        <v>119</v>
      </c>
      <c r="E40" s="4">
        <v>665</v>
      </c>
      <c r="F40" s="5">
        <f t="shared" si="0"/>
        <v>179.53563699750001</v>
      </c>
      <c r="G40" s="3"/>
      <c r="H40" s="3"/>
      <c r="I40" s="18"/>
      <c r="J40" s="22" t="str">
        <f t="shared" si="1"/>
        <v/>
      </c>
      <c r="P40" s="1"/>
      <c r="Q40" s="1"/>
    </row>
    <row r="41" spans="2:17">
      <c r="B41" s="14" t="s">
        <v>37</v>
      </c>
      <c r="C41" s="4" t="s">
        <v>62</v>
      </c>
      <c r="D41" s="4" t="s">
        <v>123</v>
      </c>
      <c r="E41" s="4">
        <v>823</v>
      </c>
      <c r="F41" s="5">
        <f t="shared" si="0"/>
        <v>222.19222443450002</v>
      </c>
      <c r="G41" s="3"/>
      <c r="H41" s="3"/>
      <c r="I41" s="18"/>
      <c r="J41" s="22" t="str">
        <f t="shared" si="1"/>
        <v/>
      </c>
      <c r="P41" s="1"/>
      <c r="Q41" s="1"/>
    </row>
    <row r="42" spans="2:17">
      <c r="B42" s="6" t="s">
        <v>38</v>
      </c>
      <c r="C42" s="4" t="s">
        <v>62</v>
      </c>
      <c r="D42" s="4" t="s">
        <v>112</v>
      </c>
      <c r="E42" s="4">
        <v>741</v>
      </c>
      <c r="F42" s="5">
        <f t="shared" si="0"/>
        <v>200.05399551150001</v>
      </c>
      <c r="G42" s="3">
        <v>200</v>
      </c>
      <c r="H42" s="3">
        <v>218.72</v>
      </c>
      <c r="I42" s="18">
        <v>1.36</v>
      </c>
      <c r="J42" s="22">
        <f t="shared" si="1"/>
        <v>6.2179956108266285E-3</v>
      </c>
      <c r="P42" s="1"/>
      <c r="Q42" s="1"/>
    </row>
    <row r="43" spans="2:17">
      <c r="B43" s="14" t="s">
        <v>39</v>
      </c>
      <c r="C43" s="4" t="s">
        <v>62</v>
      </c>
      <c r="D43" s="4" t="s">
        <v>121</v>
      </c>
      <c r="E43" s="4">
        <v>396</v>
      </c>
      <c r="F43" s="5">
        <f t="shared" si="0"/>
        <v>106.911446994</v>
      </c>
      <c r="G43" s="3"/>
      <c r="H43" s="3"/>
      <c r="I43" s="18"/>
      <c r="J43" s="22" t="str">
        <f t="shared" si="1"/>
        <v/>
      </c>
      <c r="P43" s="1"/>
      <c r="Q43" s="1"/>
    </row>
    <row r="44" spans="2:17">
      <c r="B44" s="6" t="s">
        <v>40</v>
      </c>
      <c r="C44" s="4" t="s">
        <v>79</v>
      </c>
      <c r="D44" s="4" t="s">
        <v>94</v>
      </c>
      <c r="E44" s="4">
        <v>1783</v>
      </c>
      <c r="F44" s="5">
        <f t="shared" si="0"/>
        <v>481.37148987450001</v>
      </c>
      <c r="G44" s="3">
        <v>280</v>
      </c>
      <c r="H44" s="3">
        <v>1732.43</v>
      </c>
      <c r="I44" s="18">
        <v>18.39</v>
      </c>
      <c r="J44" s="22">
        <f t="shared" si="1"/>
        <v>1.0615147509567486E-2</v>
      </c>
      <c r="P44" s="1"/>
      <c r="Q44" s="1"/>
    </row>
    <row r="45" spans="2:17">
      <c r="B45" s="6" t="s">
        <v>41</v>
      </c>
      <c r="C45" s="4" t="s">
        <v>79</v>
      </c>
      <c r="D45" s="4" t="s">
        <v>94</v>
      </c>
      <c r="E45" s="4">
        <v>1713</v>
      </c>
      <c r="F45" s="5">
        <f t="shared" si="0"/>
        <v>462.47300176950006</v>
      </c>
      <c r="G45" s="3">
        <v>280</v>
      </c>
      <c r="H45" s="3">
        <v>1675.13</v>
      </c>
      <c r="I45" s="18">
        <v>17.84</v>
      </c>
      <c r="J45" s="22">
        <f t="shared" si="1"/>
        <v>1.0649919707724175E-2</v>
      </c>
      <c r="P45" s="1"/>
      <c r="Q45" s="1"/>
    </row>
    <row r="46" spans="2:17">
      <c r="B46" s="6" t="s">
        <v>42</v>
      </c>
      <c r="C46" s="4" t="s">
        <v>80</v>
      </c>
      <c r="D46" s="4" t="s">
        <v>95</v>
      </c>
      <c r="E46" s="4">
        <v>1801</v>
      </c>
      <c r="F46" s="5">
        <f t="shared" si="0"/>
        <v>486.23110110150003</v>
      </c>
      <c r="G46" s="3">
        <v>280</v>
      </c>
      <c r="H46" s="3">
        <v>2252.67</v>
      </c>
      <c r="I46" s="18">
        <v>25.47</v>
      </c>
      <c r="J46" s="22">
        <f t="shared" si="1"/>
        <v>1.1306582855012052E-2</v>
      </c>
      <c r="P46" s="1"/>
      <c r="Q46" s="1"/>
    </row>
    <row r="47" spans="2:17">
      <c r="B47" s="6" t="s">
        <v>43</v>
      </c>
      <c r="C47" s="4" t="s">
        <v>80</v>
      </c>
      <c r="D47" s="4" t="s">
        <v>95</v>
      </c>
      <c r="E47" s="4">
        <v>1482</v>
      </c>
      <c r="F47" s="5">
        <f t="shared" si="0"/>
        <v>400.10799102300001</v>
      </c>
      <c r="G47" s="3">
        <v>280</v>
      </c>
      <c r="H47" s="3">
        <v>1912</v>
      </c>
      <c r="I47" s="18">
        <v>22.17</v>
      </c>
      <c r="J47" s="22">
        <f t="shared" si="1"/>
        <v>1.159518828451883E-2</v>
      </c>
      <c r="P47" s="1"/>
      <c r="Q47" s="1"/>
    </row>
    <row r="48" spans="2:17">
      <c r="B48" s="6" t="s">
        <v>44</v>
      </c>
      <c r="C48" s="4" t="s">
        <v>78</v>
      </c>
      <c r="D48" s="4" t="s">
        <v>85</v>
      </c>
      <c r="E48" s="4">
        <v>1296</v>
      </c>
      <c r="F48" s="5">
        <f t="shared" si="0"/>
        <v>349.89200834400003</v>
      </c>
      <c r="G48" s="3">
        <v>280</v>
      </c>
      <c r="H48" s="3">
        <v>975.4</v>
      </c>
      <c r="I48" s="18">
        <v>12.93</v>
      </c>
      <c r="J48" s="22">
        <f t="shared" si="1"/>
        <v>1.3256100061513225E-2</v>
      </c>
      <c r="P48" s="1"/>
      <c r="Q48" s="1"/>
    </row>
    <row r="49" spans="2:17">
      <c r="B49" s="6" t="s">
        <v>45</v>
      </c>
      <c r="C49" s="4" t="s">
        <v>62</v>
      </c>
      <c r="D49" s="4" t="s">
        <v>113</v>
      </c>
      <c r="E49" s="4">
        <v>441</v>
      </c>
      <c r="F49" s="5">
        <f t="shared" si="0"/>
        <v>119.06047506150001</v>
      </c>
      <c r="G49" s="3">
        <v>160</v>
      </c>
      <c r="H49" s="3">
        <v>240.42</v>
      </c>
      <c r="I49" s="18">
        <v>2.35</v>
      </c>
      <c r="J49" s="22">
        <f t="shared" si="1"/>
        <v>9.7745611845936279E-3</v>
      </c>
      <c r="P49" s="1"/>
      <c r="Q49" s="1"/>
    </row>
    <row r="50" spans="2:17">
      <c r="B50" s="6" t="s">
        <v>46</v>
      </c>
      <c r="C50" s="4" t="s">
        <v>62</v>
      </c>
      <c r="D50" s="4" t="s">
        <v>114</v>
      </c>
      <c r="E50" s="4">
        <v>1111</v>
      </c>
      <c r="F50" s="5">
        <f t="shared" si="0"/>
        <v>299.9460040665</v>
      </c>
      <c r="G50" s="3">
        <v>180</v>
      </c>
      <c r="H50" s="3">
        <v>717.27</v>
      </c>
      <c r="I50" s="18">
        <v>9.59</v>
      </c>
      <c r="J50" s="22">
        <f t="shared" si="1"/>
        <v>1.3370139556931141E-2</v>
      </c>
      <c r="P50" s="1"/>
      <c r="Q50" s="1"/>
    </row>
    <row r="51" spans="2:17">
      <c r="B51" s="6" t="s">
        <v>47</v>
      </c>
      <c r="C51" s="4" t="s">
        <v>82</v>
      </c>
      <c r="D51" s="4" t="s">
        <v>105</v>
      </c>
      <c r="E51" s="4">
        <v>2509</v>
      </c>
      <c r="F51" s="5">
        <f t="shared" si="0"/>
        <v>677.37580936350003</v>
      </c>
      <c r="G51" s="3">
        <v>320</v>
      </c>
      <c r="H51" s="3">
        <v>3268.62</v>
      </c>
      <c r="I51" s="18">
        <v>34.26</v>
      </c>
      <c r="J51" s="22">
        <f t="shared" si="1"/>
        <v>1.0481487600271674E-2</v>
      </c>
      <c r="P51" s="1"/>
      <c r="Q51" s="1"/>
    </row>
    <row r="52" spans="2:17" ht="15.75" thickBot="1">
      <c r="B52" s="15" t="s">
        <v>48</v>
      </c>
      <c r="C52" s="7" t="s">
        <v>62</v>
      </c>
      <c r="D52" s="7" t="s">
        <v>120</v>
      </c>
      <c r="E52" s="7">
        <v>806</v>
      </c>
      <c r="F52" s="8">
        <f t="shared" si="0"/>
        <v>217.60259160900003</v>
      </c>
      <c r="G52" s="9"/>
      <c r="H52" s="9"/>
      <c r="I52" s="19"/>
      <c r="J52" s="23" t="str">
        <f t="shared" si="1"/>
        <v/>
      </c>
      <c r="P52" s="1"/>
      <c r="Q52" s="1"/>
    </row>
    <row r="53" spans="2:17">
      <c r="P53" s="1"/>
      <c r="Q53" s="1"/>
    </row>
    <row r="54" spans="2:17">
      <c r="P54" s="2"/>
      <c r="Q54" s="2"/>
    </row>
    <row r="55" spans="2:17">
      <c r="P55" s="2"/>
      <c r="Q55" s="2"/>
    </row>
  </sheetData>
  <sortState ref="P5:Q53">
    <sortCondition ref="P5:P53"/>
  </sortState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Van Endert</dc:creator>
  <cp:lastModifiedBy>Dieter SCHOLZ</cp:lastModifiedBy>
  <dcterms:created xsi:type="dcterms:W3CDTF">2017-07-14T13:44:32Z</dcterms:created>
  <dcterms:modified xsi:type="dcterms:W3CDTF">2021-12-16T21:51:44Z</dcterms:modified>
</cp:coreProperties>
</file>