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razevedo/Dropbox/Abgabe BA Fonseca, Diego 2262851/Dateien/3_Fuel Calculation/"/>
    </mc:Choice>
  </mc:AlternateContent>
  <xr:revisionPtr revIDLastSave="0" documentId="13_ncr:1_{B3A02149-0D60-B64D-AEE2-BD337BCF1067}" xr6:coauthVersionLast="47" xr6:coauthVersionMax="47" xr10:uidLastSave="{00000000-0000-0000-0000-000000000000}"/>
  <bookViews>
    <workbookView xWindow="0" yWindow="500" windowWidth="28800" windowHeight="16360" xr2:uid="{C465CFEC-FE2B-014F-BECA-FF9A8143274D}"/>
  </bookViews>
  <sheets>
    <sheet name="(c)" sheetId="3" r:id="rId1"/>
    <sheet name="Ausgangswerte" sheetId="1" r:id="rId2"/>
    <sheet name="Most Frequent Flights" sheetId="2" r:id="rId3"/>
  </sheets>
  <externalReferences>
    <externalReference r:id="rId4"/>
    <externalReference r:id="rId5"/>
    <externalReference r:id="rId6"/>
    <externalReference r:id="rId7"/>
  </externalReferenc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1" l="1"/>
  <c r="N13" i="2" l="1"/>
  <c r="N14" i="2"/>
  <c r="N15" i="2"/>
  <c r="N16" i="2"/>
  <c r="N17" i="2"/>
  <c r="N18" i="2"/>
  <c r="N19" i="2"/>
  <c r="N20" i="2"/>
  <c r="K20" i="2" s="1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T42" i="2" s="1"/>
  <c r="K13" i="2"/>
  <c r="K14" i="2"/>
  <c r="K15" i="2"/>
  <c r="K16" i="2"/>
  <c r="K17" i="2"/>
  <c r="K18" i="2"/>
  <c r="K19" i="2"/>
  <c r="K21" i="2"/>
  <c r="K22" i="2"/>
  <c r="K23" i="2"/>
  <c r="K24" i="2"/>
  <c r="K25" i="2"/>
  <c r="K26" i="2"/>
  <c r="K27" i="2"/>
  <c r="K28" i="2"/>
  <c r="K29" i="2"/>
  <c r="K30" i="2"/>
  <c r="K31" i="2"/>
  <c r="N12" i="2"/>
  <c r="K12" i="2" s="1"/>
  <c r="T38" i="2"/>
  <c r="T39" i="2"/>
  <c r="T40" i="2"/>
  <c r="T41" i="2"/>
  <c r="L14" i="1"/>
  <c r="J14" i="1"/>
  <c r="L13" i="1"/>
  <c r="L15" i="1"/>
  <c r="J15" i="1"/>
  <c r="L17" i="1"/>
</calcChain>
</file>

<file path=xl/sharedStrings.xml><?xml version="1.0" encoding="utf-8"?>
<sst xmlns="http://schemas.openxmlformats.org/spreadsheetml/2006/main" count="123" uniqueCount="70">
  <si>
    <t>AIRCRAFT</t>
  </si>
  <si>
    <t>MTOW</t>
  </si>
  <si>
    <t>[kg]</t>
  </si>
  <si>
    <t>MZFW</t>
  </si>
  <si>
    <t>OEW</t>
  </si>
  <si>
    <t>Max. Payload</t>
  </si>
  <si>
    <t>Payload (M1)</t>
  </si>
  <si>
    <t xml:space="preserve">Trip Fuel (M1) </t>
  </si>
  <si>
    <t>Trip Fuel(A)</t>
  </si>
  <si>
    <t>[km]</t>
  </si>
  <si>
    <t>Range(B)</t>
  </si>
  <si>
    <t>Range(C)</t>
  </si>
  <si>
    <t>A321LR</t>
  </si>
  <si>
    <t>A321neo</t>
  </si>
  <si>
    <t>A321ceo</t>
  </si>
  <si>
    <t>A321XLR</t>
  </si>
  <si>
    <t>23.700 </t>
  </si>
  <si>
    <t>A330-900 neo</t>
  </si>
  <si>
    <t>MFW</t>
  </si>
  <si>
    <t>Airline</t>
  </si>
  <si>
    <t>From</t>
  </si>
  <si>
    <t>To</t>
  </si>
  <si>
    <t>Distance (miles)</t>
  </si>
  <si>
    <t>TAP</t>
  </si>
  <si>
    <t>Belém</t>
  </si>
  <si>
    <t>Lisbon</t>
  </si>
  <si>
    <t>Air Transat</t>
  </si>
  <si>
    <t>Faro</t>
  </si>
  <si>
    <t>Toronto</t>
  </si>
  <si>
    <t>SAS</t>
  </si>
  <si>
    <t>Boston</t>
  </si>
  <si>
    <t>Copenhagen</t>
  </si>
  <si>
    <t>Recife</t>
  </si>
  <si>
    <t>Washington Dulles</t>
  </si>
  <si>
    <t>London Gatwick</t>
  </si>
  <si>
    <t>Malaga</t>
  </si>
  <si>
    <t>Montreal</t>
  </si>
  <si>
    <t>Porto</t>
  </si>
  <si>
    <t>Natal</t>
  </si>
  <si>
    <t>Fortaleza</t>
  </si>
  <si>
    <t>JetBlue</t>
  </si>
  <si>
    <t>New York JFK</t>
  </si>
  <si>
    <t>London Heathrow</t>
  </si>
  <si>
    <t>Paris CDG</t>
  </si>
  <si>
    <t>Manchester</t>
  </si>
  <si>
    <t>Aer Lingus</t>
  </si>
  <si>
    <t>Dublin</t>
  </si>
  <si>
    <t>Newark</t>
  </si>
  <si>
    <t>Glasgow</t>
  </si>
  <si>
    <t>Aeroflot</t>
  </si>
  <si>
    <t>Moscow Sheremetyevo </t>
  </si>
  <si>
    <t>Tenerife South</t>
  </si>
  <si>
    <t>Air Transat/ TAP</t>
  </si>
  <si>
    <t>Distance (km)</t>
  </si>
  <si>
    <t>nm to km</t>
  </si>
  <si>
    <t>Air Transat/TAP</t>
  </si>
  <si>
    <t>miles to km</t>
  </si>
  <si>
    <t>Range(D)</t>
  </si>
  <si>
    <t>Copyright © 2021</t>
  </si>
  <si>
    <t>Diego Fonseca</t>
  </si>
  <si>
    <t>The spreadsheet for the Project</t>
  </si>
  <si>
    <t>"Direct Operating Costs, Fuel Consumption, and Cabin Layout of the Airbus A321LR"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</si>
  <si>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</si>
  <si>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</si>
  <si>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</si>
  <si>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</si>
  <si>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</si>
  <si>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</si>
  <si>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</si>
  <si>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 xml:space="preserve">http://www.gnu.org/licenses/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</si>
</sst>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*&quot;"/>
  </numFmts>
  <fonts count="14" x14ac:knownFonts="1">
    <font>
      <sz val="12"/>
      <color theme="1"/>
      <name val="Calibri"/>
      <family val="2"/>
      <scheme val="minor"/>
    </font>
    <font>
      <sz val="14"/>
      <color rgb="FF000000"/>
      <name val="Calibri"/>
      <family val="2"/>
    </font>
    <font>
      <sz val="14"/>
      <name val="Calibri"/>
      <family val="2"/>
    </font>
    <font>
      <sz val="14"/>
      <color rgb="FF000000"/>
      <name val="Calibri"/>
      <family val="2"/>
    </font>
    <font>
      <sz val="12"/>
      <color theme="1"/>
      <name val="Calibri"/>
      <family val="2"/>
    </font>
    <font>
      <sz val="18"/>
      <color rgb="FF121416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sz val="10"/>
      <color rgb="FF000000"/>
      <name val="Arial Unicode MS"/>
      <family val="2"/>
    </font>
    <font>
      <b/>
      <sz val="10"/>
      <color rgb="FF000000"/>
      <name val="Arial Unicode MS"/>
      <family val="2"/>
    </font>
    <font>
      <u/>
      <sz val="11"/>
      <color rgb="FF0000FF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6E1DD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rgb="FF0000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3">
    <xf numFmtId="0" fontId="0" fillId="0" borderId="0"/>
    <xf numFmtId="0" fontId="7" fillId="0" borderId="0"/>
    <xf numFmtId="0" fontId="8" fillId="0" borderId="0" applyNumberFormat="0" applyFill="0" applyBorder="0" applyAlignment="0" applyProtection="0"/>
  </cellStyleXfs>
  <cellXfs count="41">
    <xf numFmtId="0" fontId="0" fillId="0" borderId="0" xfId="0"/>
    <xf numFmtId="0" fontId="1" fillId="2" borderId="2" xfId="0" applyFont="1" applyFill="1" applyBorder="1" applyAlignment="1">
      <alignment horizontal="center" wrapText="1" readingOrder="1"/>
    </xf>
    <xf numFmtId="0" fontId="1" fillId="2" borderId="3" xfId="0" applyFont="1" applyFill="1" applyBorder="1" applyAlignment="1">
      <alignment horizontal="center" wrapText="1" readingOrder="1"/>
    </xf>
    <xf numFmtId="0" fontId="1" fillId="3" borderId="2" xfId="0" applyFont="1" applyFill="1" applyBorder="1" applyAlignment="1">
      <alignment horizontal="center" wrapText="1" readingOrder="1"/>
    </xf>
    <xf numFmtId="0" fontId="1" fillId="3" borderId="3" xfId="0" applyFont="1" applyFill="1" applyBorder="1" applyAlignment="1">
      <alignment horizontal="center" wrapText="1" readingOrder="1"/>
    </xf>
    <xf numFmtId="0" fontId="1" fillId="0" borderId="1" xfId="0" applyFont="1" applyBorder="1" applyAlignment="1">
      <alignment horizontal="left" wrapText="1" readingOrder="1"/>
    </xf>
    <xf numFmtId="3" fontId="2" fillId="0" borderId="1" xfId="0" applyNumberFormat="1" applyFont="1" applyBorder="1" applyAlignment="1">
      <alignment horizontal="right" wrapText="1" readingOrder="1"/>
    </xf>
    <xf numFmtId="0" fontId="2" fillId="0" borderId="1" xfId="0" applyFont="1" applyBorder="1" applyAlignment="1">
      <alignment horizontal="right" wrapText="1" readingOrder="1"/>
    </xf>
    <xf numFmtId="0" fontId="3" fillId="2" borderId="2" xfId="0" applyFont="1" applyFill="1" applyBorder="1" applyAlignment="1">
      <alignment horizontal="center" wrapText="1" readingOrder="1"/>
    </xf>
    <xf numFmtId="0" fontId="1" fillId="4" borderId="1" xfId="0" applyFont="1" applyFill="1" applyBorder="1" applyAlignment="1">
      <alignment horizontal="left" wrapText="1" readingOrder="1"/>
    </xf>
    <xf numFmtId="3" fontId="2" fillId="4" borderId="1" xfId="0" applyNumberFormat="1" applyFont="1" applyFill="1" applyBorder="1" applyAlignment="1">
      <alignment horizontal="right" wrapText="1" readingOrder="1"/>
    </xf>
    <xf numFmtId="3" fontId="2" fillId="5" borderId="1" xfId="0" applyNumberFormat="1" applyFont="1" applyFill="1" applyBorder="1" applyAlignment="1">
      <alignment horizontal="right" wrapText="1" readingOrder="1"/>
    </xf>
    <xf numFmtId="0" fontId="4" fillId="0" borderId="0" xfId="0" applyFont="1"/>
    <xf numFmtId="1" fontId="1" fillId="0" borderId="4" xfId="0" applyNumberFormat="1" applyFont="1" applyBorder="1" applyAlignment="1">
      <alignment horizontal="center"/>
    </xf>
    <xf numFmtId="0" fontId="4" fillId="7" borderId="0" xfId="0" applyFont="1" applyFill="1"/>
    <xf numFmtId="0" fontId="4" fillId="8" borderId="0" xfId="0" applyFont="1" applyFill="1"/>
    <xf numFmtId="0" fontId="6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9" borderId="4" xfId="0" applyFont="1" applyFill="1" applyBorder="1" applyAlignment="1">
      <alignment horizontal="center"/>
    </xf>
    <xf numFmtId="0" fontId="4" fillId="9" borderId="4" xfId="0" applyFont="1" applyFill="1" applyBorder="1" applyAlignment="1">
      <alignment horizontal="center"/>
    </xf>
    <xf numFmtId="0" fontId="4" fillId="10" borderId="0" xfId="0" applyFont="1" applyFill="1"/>
    <xf numFmtId="0" fontId="1" fillId="9" borderId="0" xfId="0" applyFont="1" applyFill="1" applyBorder="1" applyAlignment="1">
      <alignment horizontal="center"/>
    </xf>
    <xf numFmtId="0" fontId="1" fillId="10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" fillId="10" borderId="5" xfId="0" applyFont="1" applyFill="1" applyBorder="1" applyAlignment="1">
      <alignment horizontal="center"/>
    </xf>
    <xf numFmtId="0" fontId="1" fillId="9" borderId="5" xfId="0" applyFont="1" applyFill="1" applyBorder="1" applyAlignment="1">
      <alignment horizontal="center"/>
    </xf>
    <xf numFmtId="0" fontId="1" fillId="10" borderId="6" xfId="0" applyFont="1" applyFill="1" applyBorder="1" applyAlignment="1">
      <alignment horizontal="center"/>
    </xf>
    <xf numFmtId="0" fontId="1" fillId="10" borderId="7" xfId="0" applyFont="1" applyFill="1" applyBorder="1" applyAlignment="1">
      <alignment horizontal="center"/>
    </xf>
    <xf numFmtId="0" fontId="4" fillId="0" borderId="5" xfId="0" applyFont="1" applyBorder="1"/>
    <xf numFmtId="0" fontId="2" fillId="6" borderId="5" xfId="0" applyFont="1" applyFill="1" applyBorder="1" applyAlignment="1">
      <alignment horizontal="center"/>
    </xf>
    <xf numFmtId="0" fontId="5" fillId="0" borderId="6" xfId="0" applyFont="1" applyBorder="1"/>
    <xf numFmtId="0" fontId="4" fillId="0" borderId="6" xfId="0" applyFont="1" applyBorder="1"/>
    <xf numFmtId="164" fontId="2" fillId="0" borderId="1" xfId="0" applyNumberFormat="1" applyFont="1" applyBorder="1" applyAlignment="1">
      <alignment horizontal="right" wrapText="1" readingOrder="1"/>
    </xf>
    <xf numFmtId="0" fontId="1" fillId="2" borderId="2" xfId="0" applyFont="1" applyFill="1" applyBorder="1" applyAlignment="1">
      <alignment horizontal="center" vertical="center" wrapText="1" readingOrder="1"/>
    </xf>
    <xf numFmtId="0" fontId="1" fillId="2" borderId="3" xfId="0" applyFont="1" applyFill="1" applyBorder="1" applyAlignment="1">
      <alignment horizontal="center" vertical="center" wrapText="1" readingOrder="1"/>
    </xf>
    <xf numFmtId="0" fontId="9" fillId="11" borderId="0" xfId="1" applyFont="1" applyFill="1"/>
    <xf numFmtId="0" fontId="10" fillId="11" borderId="0" xfId="1" applyFont="1" applyFill="1"/>
    <xf numFmtId="0" fontId="11" fillId="11" borderId="0" xfId="1" applyFont="1" applyFill="1"/>
    <xf numFmtId="0" fontId="12" fillId="11" borderId="0" xfId="1" applyFont="1" applyFill="1"/>
    <xf numFmtId="0" fontId="8" fillId="11" borderId="0" xfId="2" applyFill="1"/>
    <xf numFmtId="0" fontId="13" fillId="11" borderId="0" xfId="1" applyFont="1" applyFill="1"/>
  </cellXfs>
  <cellStyles count="3">
    <cellStyle name="Link 2" xfId="2" xr:uid="{22B9E608-DF68-3B4F-8576-75362D5E8542}"/>
    <cellStyle name="Standard" xfId="0" builtinId="0"/>
    <cellStyle name="Standard 2" xfId="1" xr:uid="{6B2A41C8-5BD7-7D45-8CD8-9434C2B3A5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3</xdr:row>
      <xdr:rowOff>0</xdr:rowOff>
    </xdr:from>
    <xdr:ext cx="2476500" cy="828675"/>
    <xdr:pic>
      <xdr:nvPicPr>
        <xdr:cNvPr id="2" name="Picture 1">
          <a:extLst>
            <a:ext uri="{FF2B5EF4-FFF2-40B4-BE49-F238E27FC236}">
              <a16:creationId xmlns:a16="http://schemas.microsoft.com/office/drawing/2014/main" id="{51694CA1-0BE0-C644-89BA-1A542CC488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609600"/>
          <a:ext cx="2476500" cy="82867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azevedo/Desktop/Bachelorarbeit%20Prof.%20Scholz/Dateien/Fuel%20Calculation/Neu/M1/XLR/FuelCalculation_SLZ_neu_XLR_36_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azevedo/Desktop/Bachelorarbeit%20Prof.%20Scholz/Dateien/Fuel%20Calculation/Neu/M1/neo/FuelCalculation_SLZ_neu_neo_160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azevedo/Desktop/Bachelorarbeit%20Prof.%20Scholz/Dateien/Fuel%20Calculation/Neu/M1/LR/FuelCalculation_SLZ_neu_LR_160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azevedo/Desktop/Bachelorarbeit%20Prof.%20Scholz/Dateien/Fuel%20Calculation/Neu/M1/LR/FuelCalculation_SLZ_nceo_LR_160_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14">
          <cell r="C14">
            <v>23571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14">
          <cell r="C14">
            <v>25000</v>
          </cell>
        </row>
        <row r="35">
          <cell r="D35">
            <v>50774</v>
          </cell>
        </row>
      </sheetData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  <sheetName val="FuelCalculation_SLZ_neu_LR_160"/>
    </sheetNames>
    <sheetDataSet>
      <sheetData sheetId="0">
        <row r="14">
          <cell r="C14">
            <v>23540</v>
          </cell>
        </row>
        <row r="35">
          <cell r="D35">
            <v>52060</v>
          </cell>
        </row>
      </sheetData>
      <sheetData sheetId="1"/>
      <sheetData sheetId="2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el Calculation"/>
      <sheetName val="Source"/>
      <sheetName val="(c)"/>
    </sheetNames>
    <sheetDataSet>
      <sheetData sheetId="0">
        <row r="14">
          <cell r="C14">
            <v>45360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://www.gnu.org/licenses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02AE7-058F-A948-90AE-B8E5C3C3D422}">
  <dimension ref="A1:J21"/>
  <sheetViews>
    <sheetView tabSelected="1" workbookViewId="0">
      <selection activeCell="C32" sqref="C32"/>
    </sheetView>
  </sheetViews>
  <sheetFormatPr baseColWidth="10" defaultRowHeight="16" x14ac:dyDescent="0.2"/>
  <sheetData>
    <row r="1" spans="1:10" x14ac:dyDescent="0.2">
      <c r="A1" s="35" t="s">
        <v>58</v>
      </c>
      <c r="B1" s="35"/>
      <c r="C1" s="36"/>
      <c r="D1" s="36"/>
      <c r="E1" s="36"/>
      <c r="F1" s="36"/>
      <c r="G1" s="36"/>
      <c r="H1" s="36"/>
      <c r="I1" s="36"/>
      <c r="J1" s="36"/>
    </row>
    <row r="2" spans="1:10" x14ac:dyDescent="0.2">
      <c r="A2" s="35" t="s">
        <v>59</v>
      </c>
      <c r="B2" s="35"/>
      <c r="C2" s="36"/>
      <c r="D2" s="36"/>
      <c r="E2" s="36"/>
      <c r="F2" s="36"/>
      <c r="G2" s="36"/>
      <c r="H2" s="36"/>
      <c r="I2" s="36"/>
      <c r="J2" s="36"/>
    </row>
    <row r="3" spans="1:10" x14ac:dyDescent="0.2">
      <c r="A3" s="36"/>
      <c r="B3" s="36"/>
      <c r="C3" s="36"/>
      <c r="D3" s="36"/>
      <c r="E3" s="36"/>
      <c r="F3" s="36"/>
      <c r="G3" s="36"/>
      <c r="H3" s="36"/>
      <c r="I3" s="36"/>
      <c r="J3" s="36"/>
    </row>
    <row r="4" spans="1:10" x14ac:dyDescent="0.2">
      <c r="A4" s="36"/>
      <c r="B4" s="36"/>
      <c r="C4" s="36"/>
      <c r="D4" s="36"/>
      <c r="E4" s="36"/>
      <c r="F4" s="36"/>
      <c r="G4" s="36"/>
      <c r="H4" s="36"/>
      <c r="I4" s="36"/>
      <c r="J4" s="36"/>
    </row>
    <row r="5" spans="1:10" x14ac:dyDescent="0.2">
      <c r="A5" s="36"/>
      <c r="B5" s="36"/>
      <c r="C5" s="36"/>
      <c r="D5" s="36"/>
      <c r="E5" s="36"/>
      <c r="F5" s="36"/>
      <c r="G5" s="36"/>
      <c r="H5" s="36"/>
      <c r="I5" s="36"/>
      <c r="J5" s="36"/>
    </row>
    <row r="6" spans="1:10" x14ac:dyDescent="0.2">
      <c r="A6" s="36"/>
      <c r="B6" s="36"/>
      <c r="C6" s="36"/>
      <c r="D6" s="36"/>
      <c r="E6" s="36"/>
      <c r="F6" s="36"/>
      <c r="G6" s="36"/>
      <c r="H6" s="36"/>
      <c r="I6" s="36"/>
      <c r="J6" s="36"/>
    </row>
    <row r="7" spans="1:10" x14ac:dyDescent="0.2">
      <c r="A7" s="36"/>
      <c r="B7" s="36"/>
      <c r="C7" s="36"/>
      <c r="D7" s="36"/>
      <c r="E7" s="36"/>
      <c r="F7" s="36"/>
      <c r="G7" s="36"/>
      <c r="H7" s="36"/>
      <c r="I7" s="36"/>
      <c r="J7" s="36"/>
    </row>
    <row r="8" spans="1:10" x14ac:dyDescent="0.2">
      <c r="A8" s="36"/>
      <c r="B8" s="36"/>
      <c r="C8" s="36"/>
      <c r="D8" s="36"/>
      <c r="E8" s="36"/>
      <c r="F8" s="36"/>
      <c r="G8" s="36"/>
      <c r="H8" s="36"/>
      <c r="I8" s="36"/>
      <c r="J8" s="36"/>
    </row>
    <row r="9" spans="1:10" ht="17" x14ac:dyDescent="0.25">
      <c r="A9" s="37" t="s">
        <v>60</v>
      </c>
      <c r="B9" s="37"/>
      <c r="C9" s="37"/>
      <c r="D9" s="36"/>
      <c r="E9" s="36"/>
      <c r="F9" s="36"/>
      <c r="G9" s="36"/>
      <c r="H9" s="36"/>
      <c r="I9" s="36"/>
      <c r="J9" s="36"/>
    </row>
    <row r="10" spans="1:10" ht="17" x14ac:dyDescent="0.25">
      <c r="A10" s="38" t="s">
        <v>61</v>
      </c>
      <c r="B10" s="38"/>
      <c r="C10" s="38"/>
      <c r="D10" s="38"/>
      <c r="E10" s="38"/>
      <c r="F10" s="38"/>
      <c r="G10" s="38"/>
      <c r="H10" s="36"/>
      <c r="I10" s="36"/>
      <c r="J10" s="36"/>
    </row>
    <row r="11" spans="1:10" ht="17" x14ac:dyDescent="0.25">
      <c r="A11" s="37"/>
      <c r="B11" s="36"/>
      <c r="C11" s="36"/>
      <c r="D11" s="36"/>
      <c r="E11" s="36"/>
      <c r="F11" s="36"/>
      <c r="G11" s="36"/>
      <c r="H11" s="36"/>
      <c r="I11" s="36"/>
      <c r="J11" s="36"/>
    </row>
    <row r="12" spans="1:10" ht="17" x14ac:dyDescent="0.25">
      <c r="A12" s="37" t="s">
        <v>62</v>
      </c>
      <c r="B12" s="37"/>
      <c r="C12" s="37"/>
      <c r="D12" s="37"/>
      <c r="E12" s="36"/>
      <c r="F12" s="36"/>
      <c r="G12" s="36"/>
      <c r="H12" s="36"/>
      <c r="I12" s="36"/>
      <c r="J12" s="36"/>
    </row>
    <row r="13" spans="1:10" ht="17" x14ac:dyDescent="0.25">
      <c r="A13" s="37" t="s">
        <v>63</v>
      </c>
      <c r="B13" s="37"/>
      <c r="C13" s="37"/>
      <c r="D13" s="37"/>
      <c r="E13" s="37"/>
      <c r="F13" s="36"/>
      <c r="G13" s="36"/>
      <c r="H13" s="36"/>
      <c r="I13" s="36"/>
      <c r="J13" s="36"/>
    </row>
    <row r="14" spans="1:10" ht="17" x14ac:dyDescent="0.25">
      <c r="A14" s="37" t="s">
        <v>64</v>
      </c>
      <c r="B14" s="37"/>
      <c r="C14" s="37"/>
      <c r="D14" s="37"/>
      <c r="E14" s="36"/>
      <c r="F14" s="36"/>
      <c r="G14" s="36"/>
      <c r="H14" s="36"/>
      <c r="I14" s="36"/>
      <c r="J14" s="36"/>
    </row>
    <row r="15" spans="1:10" ht="17" x14ac:dyDescent="0.25">
      <c r="A15" s="37"/>
      <c r="B15" s="36"/>
      <c r="C15" s="36"/>
      <c r="D15" s="36"/>
      <c r="E15" s="36"/>
      <c r="F15" s="36"/>
      <c r="G15" s="36"/>
      <c r="H15" s="36"/>
      <c r="I15" s="36"/>
      <c r="J15" s="36"/>
    </row>
    <row r="16" spans="1:10" ht="17" x14ac:dyDescent="0.25">
      <c r="A16" s="37" t="s">
        <v>65</v>
      </c>
      <c r="B16" s="37"/>
      <c r="C16" s="37"/>
      <c r="D16" s="37"/>
      <c r="E16" s="37"/>
      <c r="F16" s="36"/>
      <c r="G16" s="36"/>
      <c r="H16" s="36"/>
      <c r="I16" s="36"/>
      <c r="J16" s="36"/>
    </row>
    <row r="17" spans="1:10" ht="17" x14ac:dyDescent="0.25">
      <c r="A17" s="37" t="s">
        <v>66</v>
      </c>
      <c r="B17" s="37"/>
      <c r="C17" s="37"/>
      <c r="D17" s="37"/>
      <c r="E17" s="37"/>
      <c r="F17" s="36"/>
      <c r="G17" s="36"/>
      <c r="H17" s="36"/>
      <c r="I17" s="36"/>
      <c r="J17" s="36"/>
    </row>
    <row r="18" spans="1:10" ht="17" x14ac:dyDescent="0.25">
      <c r="A18" s="37" t="s">
        <v>67</v>
      </c>
      <c r="B18" s="37"/>
      <c r="C18" s="37"/>
      <c r="D18" s="37"/>
      <c r="E18" s="37"/>
      <c r="F18" s="36"/>
      <c r="G18" s="36"/>
      <c r="H18" s="36"/>
      <c r="I18" s="36"/>
      <c r="J18" s="36"/>
    </row>
    <row r="19" spans="1:10" ht="17" x14ac:dyDescent="0.25">
      <c r="A19" s="37" t="s">
        <v>68</v>
      </c>
      <c r="B19" s="37"/>
      <c r="C19" s="37"/>
      <c r="D19" s="37"/>
      <c r="E19" s="36"/>
      <c r="F19" s="36"/>
      <c r="G19" s="36"/>
      <c r="H19" s="36"/>
      <c r="I19" s="36"/>
      <c r="J19" s="36"/>
    </row>
    <row r="20" spans="1:10" x14ac:dyDescent="0.2">
      <c r="A20" s="36"/>
      <c r="B20" s="36"/>
      <c r="C20" s="36"/>
      <c r="D20" s="36"/>
      <c r="E20" s="36"/>
      <c r="F20" s="36"/>
      <c r="G20" s="36"/>
      <c r="H20" s="36"/>
      <c r="I20" s="36"/>
      <c r="J20" s="36"/>
    </row>
    <row r="21" spans="1:10" x14ac:dyDescent="0.2">
      <c r="A21" s="39" t="s">
        <v>69</v>
      </c>
      <c r="B21" s="40"/>
      <c r="C21" s="40"/>
      <c r="D21" s="36"/>
      <c r="E21" s="36"/>
      <c r="F21" s="36"/>
      <c r="G21" s="36"/>
      <c r="H21" s="36"/>
      <c r="I21" s="36"/>
      <c r="J21" s="36"/>
    </row>
  </sheetData>
  <hyperlinks>
    <hyperlink ref="A21" r:id="rId1" display="http://www.gnu.org/licenses/" xr:uid="{C370773F-768F-4946-B790-455F66805D2E}"/>
  </hyperlinks>
  <pageMargins left="0.7" right="0.7" top="0.78740157499999996" bottom="0.78740157499999996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F9CA2-E24A-2F45-A293-76916A7897BE}">
  <dimension ref="G11:R17"/>
  <sheetViews>
    <sheetView topLeftCell="E2" zoomScale="125" workbookViewId="0">
      <selection activeCell="G11" sqref="G11:O17"/>
    </sheetView>
  </sheetViews>
  <sheetFormatPr baseColWidth="10" defaultRowHeight="16" x14ac:dyDescent="0.2"/>
  <cols>
    <col min="7" max="7" width="14.6640625" bestFit="1" customWidth="1"/>
    <col min="10" max="10" width="9.1640625" bestFit="1" customWidth="1"/>
    <col min="11" max="11" width="14.33203125" bestFit="1" customWidth="1"/>
    <col min="12" max="12" width="14.1640625" customWidth="1"/>
    <col min="16" max="16" width="13.83203125" bestFit="1" customWidth="1"/>
    <col min="17" max="17" width="14.5" bestFit="1" customWidth="1"/>
    <col min="18" max="18" width="15.1640625" customWidth="1"/>
  </cols>
  <sheetData>
    <row r="11" spans="7:18" ht="20" x14ac:dyDescent="0.25">
      <c r="G11" s="33" t="s">
        <v>0</v>
      </c>
      <c r="H11" s="1" t="s">
        <v>1</v>
      </c>
      <c r="I11" s="1" t="s">
        <v>3</v>
      </c>
      <c r="J11" s="1" t="s">
        <v>4</v>
      </c>
      <c r="K11" s="8" t="s">
        <v>18</v>
      </c>
      <c r="L11" s="1" t="s">
        <v>5</v>
      </c>
      <c r="M11" s="1" t="s">
        <v>10</v>
      </c>
      <c r="N11" s="1" t="s">
        <v>11</v>
      </c>
      <c r="O11" s="1" t="s">
        <v>57</v>
      </c>
      <c r="P11" s="3" t="s">
        <v>6</v>
      </c>
      <c r="Q11" s="3" t="s">
        <v>7</v>
      </c>
      <c r="R11" s="1" t="s">
        <v>8</v>
      </c>
    </row>
    <row r="12" spans="7:18" ht="20" x14ac:dyDescent="0.25">
      <c r="G12" s="34"/>
      <c r="H12" s="2" t="s">
        <v>2</v>
      </c>
      <c r="I12" s="2" t="s">
        <v>2</v>
      </c>
      <c r="J12" s="2" t="s">
        <v>2</v>
      </c>
      <c r="K12" s="2" t="s">
        <v>2</v>
      </c>
      <c r="L12" s="2" t="s">
        <v>2</v>
      </c>
      <c r="M12" s="2" t="s">
        <v>9</v>
      </c>
      <c r="N12" s="2" t="s">
        <v>9</v>
      </c>
      <c r="O12" s="2" t="s">
        <v>9</v>
      </c>
      <c r="P12" s="4" t="s">
        <v>2</v>
      </c>
      <c r="Q12" s="4" t="s">
        <v>2</v>
      </c>
      <c r="R12" s="2" t="s">
        <v>2</v>
      </c>
    </row>
    <row r="13" spans="7:18" ht="20" x14ac:dyDescent="0.25">
      <c r="G13" s="5" t="s">
        <v>14</v>
      </c>
      <c r="H13" s="6">
        <v>89000</v>
      </c>
      <c r="I13" s="6">
        <v>71500</v>
      </c>
      <c r="J13" s="6">
        <v>48436</v>
      </c>
      <c r="K13" s="6">
        <v>18600</v>
      </c>
      <c r="L13" s="6">
        <f>'[1]Fuel Calculation'!$C$14</f>
        <v>23571</v>
      </c>
      <c r="M13" s="6">
        <v>3704</v>
      </c>
      <c r="N13" s="6">
        <v>4198</v>
      </c>
      <c r="O13" s="6">
        <v>5865</v>
      </c>
      <c r="P13" s="6">
        <v>15000</v>
      </c>
      <c r="Q13" s="6">
        <v>18600</v>
      </c>
      <c r="R13" s="6">
        <v>17500</v>
      </c>
    </row>
    <row r="14" spans="7:18" ht="20" x14ac:dyDescent="0.25">
      <c r="G14" s="5" t="s">
        <v>13</v>
      </c>
      <c r="H14" s="6">
        <v>93500</v>
      </c>
      <c r="I14" s="6">
        <v>75600</v>
      </c>
      <c r="J14" s="6">
        <f>'[2]Fuel Calculation'!$D$35</f>
        <v>50774</v>
      </c>
      <c r="K14" s="6">
        <v>18440</v>
      </c>
      <c r="L14" s="6">
        <f>'[2]Fuel Calculation'!$C$14</f>
        <v>25000</v>
      </c>
      <c r="M14" s="6">
        <v>4630</v>
      </c>
      <c r="N14" s="6">
        <v>4990</v>
      </c>
      <c r="O14" s="6">
        <v>6960</v>
      </c>
      <c r="P14" s="6">
        <v>21560</v>
      </c>
      <c r="Q14" s="11">
        <v>18340</v>
      </c>
      <c r="R14" s="6">
        <v>17900</v>
      </c>
    </row>
    <row r="15" spans="7:18" ht="20" x14ac:dyDescent="0.25">
      <c r="G15" s="9" t="s">
        <v>12</v>
      </c>
      <c r="H15" s="10">
        <v>97000</v>
      </c>
      <c r="I15" s="10">
        <v>75600</v>
      </c>
      <c r="J15" s="10">
        <f>'[3]Fuel Calculation'!$D$35</f>
        <v>52060</v>
      </c>
      <c r="K15" s="10">
        <v>25790</v>
      </c>
      <c r="L15" s="10">
        <f>'[3]Fuel Calculation'!$C$14</f>
        <v>23540</v>
      </c>
      <c r="M15" s="10">
        <v>5600</v>
      </c>
      <c r="N15" s="10">
        <v>7400</v>
      </c>
      <c r="O15" s="10">
        <v>9400</v>
      </c>
      <c r="P15" s="10">
        <v>23580</v>
      </c>
      <c r="Q15" s="10">
        <v>21400</v>
      </c>
      <c r="R15" s="10">
        <v>21400</v>
      </c>
    </row>
    <row r="16" spans="7:18" ht="20" x14ac:dyDescent="0.25">
      <c r="G16" s="5" t="s">
        <v>15</v>
      </c>
      <c r="H16" s="6">
        <v>101000</v>
      </c>
      <c r="I16" s="32">
        <v>74374</v>
      </c>
      <c r="J16" s="32">
        <f>52660</f>
        <v>52660</v>
      </c>
      <c r="K16" s="6">
        <v>31016</v>
      </c>
      <c r="L16" s="32">
        <v>22314</v>
      </c>
      <c r="M16" s="32">
        <v>6750</v>
      </c>
      <c r="N16" s="6">
        <v>8700</v>
      </c>
      <c r="O16" s="32">
        <v>11800</v>
      </c>
      <c r="P16" s="7" t="s">
        <v>16</v>
      </c>
      <c r="Q16" s="6">
        <v>21073</v>
      </c>
      <c r="R16" s="6">
        <v>25400</v>
      </c>
    </row>
    <row r="17" spans="7:18" ht="20" x14ac:dyDescent="0.25">
      <c r="G17" s="5" t="s">
        <v>17</v>
      </c>
      <c r="H17" s="6">
        <v>242000</v>
      </c>
      <c r="I17" s="6">
        <v>181000</v>
      </c>
      <c r="J17" s="6">
        <v>135640</v>
      </c>
      <c r="K17" s="6">
        <v>109186</v>
      </c>
      <c r="L17" s="6">
        <f>'[4]Fuel Calculation'!$C$14</f>
        <v>45360</v>
      </c>
      <c r="M17" s="6">
        <v>7700</v>
      </c>
      <c r="N17" s="6">
        <v>8900</v>
      </c>
      <c r="O17" s="6">
        <v>17287</v>
      </c>
      <c r="P17" s="6">
        <v>46000</v>
      </c>
      <c r="Q17" s="6">
        <v>41849</v>
      </c>
      <c r="R17" s="6">
        <v>61000</v>
      </c>
    </row>
  </sheetData>
  <mergeCells count="1">
    <mergeCell ref="G11:G1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E704A-5858-8D4C-83D2-06FB13F77ECE}">
  <dimension ref="E5:T42"/>
  <sheetViews>
    <sheetView topLeftCell="A24" zoomScale="75" workbookViewId="0">
      <selection activeCell="G11" sqref="G11:K31"/>
    </sheetView>
  </sheetViews>
  <sheetFormatPr baseColWidth="10" defaultRowHeight="16" x14ac:dyDescent="0.2"/>
  <cols>
    <col min="1" max="6" width="10.83203125" style="12"/>
    <col min="7" max="7" width="16.6640625" style="12" bestFit="1" customWidth="1"/>
    <col min="8" max="8" width="18.1640625" style="12" bestFit="1" customWidth="1"/>
    <col min="9" max="9" width="18.6640625" style="12" bestFit="1" customWidth="1"/>
    <col min="10" max="11" width="16.5" style="12" customWidth="1"/>
    <col min="12" max="16384" width="10.83203125" style="12"/>
  </cols>
  <sheetData>
    <row r="5" spans="5:14" x14ac:dyDescent="0.2">
      <c r="K5" s="15" t="s">
        <v>56</v>
      </c>
    </row>
    <row r="6" spans="5:14" x14ac:dyDescent="0.2">
      <c r="K6" s="14">
        <v>1.60934</v>
      </c>
    </row>
    <row r="8" spans="5:14" x14ac:dyDescent="0.2">
      <c r="K8" s="15" t="s">
        <v>54</v>
      </c>
    </row>
    <row r="9" spans="5:14" x14ac:dyDescent="0.2">
      <c r="K9" s="14">
        <v>1.8520000000000001</v>
      </c>
    </row>
    <row r="10" spans="5:14" ht="24" x14ac:dyDescent="0.3">
      <c r="G10" s="30"/>
      <c r="H10" s="31"/>
      <c r="I10" s="31"/>
      <c r="J10" s="31"/>
      <c r="K10" s="31"/>
    </row>
    <row r="11" spans="5:14" ht="19" x14ac:dyDescent="0.25">
      <c r="F11" s="28"/>
      <c r="G11" s="23" t="s">
        <v>19</v>
      </c>
      <c r="H11" s="23" t="s">
        <v>20</v>
      </c>
      <c r="I11" s="23" t="s">
        <v>21</v>
      </c>
      <c r="J11" s="23" t="s">
        <v>22</v>
      </c>
      <c r="K11" s="29" t="s">
        <v>53</v>
      </c>
    </row>
    <row r="12" spans="5:14" ht="19" x14ac:dyDescent="0.25">
      <c r="E12" s="12">
        <v>1</v>
      </c>
      <c r="F12" s="28"/>
      <c r="G12" s="21" t="s">
        <v>23</v>
      </c>
      <c r="H12" s="21" t="s">
        <v>24</v>
      </c>
      <c r="I12" s="21" t="s">
        <v>25</v>
      </c>
      <c r="J12" s="21">
        <v>3.726</v>
      </c>
      <c r="K12" s="25" t="str">
        <f t="shared" ref="K12:K31" si="0">MID(N12,1,1)&amp;","&amp;MID(N12,2,3)</f>
        <v>6,000</v>
      </c>
      <c r="N12" s="13">
        <f>ROUND(J12*$K$6*1000,-1)</f>
        <v>6000</v>
      </c>
    </row>
    <row r="13" spans="5:14" ht="19" x14ac:dyDescent="0.25">
      <c r="E13" s="12">
        <v>2</v>
      </c>
      <c r="F13" s="28"/>
      <c r="G13" s="22" t="s">
        <v>26</v>
      </c>
      <c r="H13" s="22" t="s">
        <v>27</v>
      </c>
      <c r="I13" s="22" t="s">
        <v>28</v>
      </c>
      <c r="J13" s="22">
        <v>3.6930000000000001</v>
      </c>
      <c r="K13" s="24" t="str">
        <f t="shared" si="0"/>
        <v>5,940</v>
      </c>
      <c r="N13" s="13">
        <f t="shared" ref="N13:N36" si="1">ROUND(J13*$K$6*1000,-1)</f>
        <v>5940</v>
      </c>
    </row>
    <row r="14" spans="5:14" ht="19" x14ac:dyDescent="0.25">
      <c r="E14" s="12">
        <v>3</v>
      </c>
      <c r="F14" s="28"/>
      <c r="G14" s="21" t="s">
        <v>29</v>
      </c>
      <c r="H14" s="21" t="s">
        <v>30</v>
      </c>
      <c r="I14" s="21" t="s">
        <v>31</v>
      </c>
      <c r="J14" s="21">
        <v>3.6709999999999998</v>
      </c>
      <c r="K14" s="25" t="str">
        <f t="shared" si="0"/>
        <v>5,910</v>
      </c>
      <c r="N14" s="13">
        <f t="shared" si="1"/>
        <v>5910</v>
      </c>
    </row>
    <row r="15" spans="5:14" ht="19" x14ac:dyDescent="0.25">
      <c r="E15" s="12">
        <v>4</v>
      </c>
      <c r="F15" s="28"/>
      <c r="G15" s="22" t="s">
        <v>23</v>
      </c>
      <c r="H15" s="22" t="s">
        <v>25</v>
      </c>
      <c r="I15" s="22" t="s">
        <v>32</v>
      </c>
      <c r="J15" s="22">
        <v>3.6280000000000001</v>
      </c>
      <c r="K15" s="24" t="str">
        <f t="shared" si="0"/>
        <v>5,840</v>
      </c>
      <c r="N15" s="13">
        <f t="shared" si="1"/>
        <v>5840</v>
      </c>
    </row>
    <row r="16" spans="5:14" ht="19" x14ac:dyDescent="0.25">
      <c r="E16" s="12">
        <v>5</v>
      </c>
      <c r="F16" s="28"/>
      <c r="G16" s="21" t="s">
        <v>23</v>
      </c>
      <c r="H16" s="21" t="s">
        <v>25</v>
      </c>
      <c r="I16" s="21" t="s">
        <v>33</v>
      </c>
      <c r="J16" s="21">
        <v>3.5920000000000001</v>
      </c>
      <c r="K16" s="25" t="str">
        <f t="shared" si="0"/>
        <v>5,780</v>
      </c>
      <c r="N16" s="13">
        <f t="shared" si="1"/>
        <v>5780</v>
      </c>
    </row>
    <row r="17" spans="5:14" ht="19" x14ac:dyDescent="0.25">
      <c r="E17" s="12">
        <v>6</v>
      </c>
      <c r="F17" s="28"/>
      <c r="G17" s="22" t="s">
        <v>26</v>
      </c>
      <c r="H17" s="22" t="s">
        <v>34</v>
      </c>
      <c r="I17" s="22" t="s">
        <v>28</v>
      </c>
      <c r="J17" s="22">
        <v>3.5760000000000001</v>
      </c>
      <c r="K17" s="24" t="str">
        <f t="shared" si="0"/>
        <v>5,750</v>
      </c>
      <c r="N17" s="13">
        <f t="shared" si="1"/>
        <v>5750</v>
      </c>
    </row>
    <row r="18" spans="5:14" ht="19" x14ac:dyDescent="0.25">
      <c r="E18" s="12">
        <v>7</v>
      </c>
      <c r="F18" s="28"/>
      <c r="G18" s="21" t="s">
        <v>52</v>
      </c>
      <c r="H18" s="21" t="s">
        <v>25</v>
      </c>
      <c r="I18" s="21" t="s">
        <v>28</v>
      </c>
      <c r="J18" s="21">
        <v>3.5760000000000001</v>
      </c>
      <c r="K18" s="25" t="str">
        <f t="shared" si="0"/>
        <v>5,750</v>
      </c>
      <c r="N18" s="13">
        <f t="shared" si="1"/>
        <v>5750</v>
      </c>
    </row>
    <row r="19" spans="5:14" ht="19" x14ac:dyDescent="0.25">
      <c r="E19" s="12">
        <v>8</v>
      </c>
      <c r="F19" s="28"/>
      <c r="G19" s="22" t="s">
        <v>26</v>
      </c>
      <c r="H19" s="22" t="s">
        <v>35</v>
      </c>
      <c r="I19" s="22" t="s">
        <v>36</v>
      </c>
      <c r="J19" s="22">
        <v>3.5539999999999998</v>
      </c>
      <c r="K19" s="24" t="str">
        <f t="shared" si="0"/>
        <v>5,720</v>
      </c>
      <c r="L19" s="20"/>
      <c r="N19" s="13">
        <f t="shared" si="1"/>
        <v>5720</v>
      </c>
    </row>
    <row r="20" spans="5:14" ht="19" x14ac:dyDescent="0.25">
      <c r="E20" s="12">
        <v>9</v>
      </c>
      <c r="F20" s="28"/>
      <c r="G20" s="21" t="s">
        <v>26</v>
      </c>
      <c r="H20" s="21" t="s">
        <v>37</v>
      </c>
      <c r="I20" s="21" t="s">
        <v>28</v>
      </c>
      <c r="J20" s="21">
        <v>3.5150000000000001</v>
      </c>
      <c r="K20" s="25" t="str">
        <f t="shared" si="0"/>
        <v>5,660</v>
      </c>
      <c r="N20" s="13">
        <f t="shared" si="1"/>
        <v>5660</v>
      </c>
    </row>
    <row r="21" spans="5:14" ht="19" x14ac:dyDescent="0.25">
      <c r="E21" s="12">
        <v>10</v>
      </c>
      <c r="F21" s="28"/>
      <c r="G21" s="22" t="s">
        <v>23</v>
      </c>
      <c r="H21" s="22" t="s">
        <v>25</v>
      </c>
      <c r="I21" s="22" t="s">
        <v>38</v>
      </c>
      <c r="J21" s="22">
        <v>3.496</v>
      </c>
      <c r="K21" s="24" t="str">
        <f t="shared" si="0"/>
        <v>5,630</v>
      </c>
      <c r="N21" s="13">
        <f t="shared" si="1"/>
        <v>5630</v>
      </c>
    </row>
    <row r="22" spans="5:14" ht="19" x14ac:dyDescent="0.25">
      <c r="E22" s="12">
        <v>11</v>
      </c>
      <c r="F22" s="28"/>
      <c r="G22" s="21" t="s">
        <v>23</v>
      </c>
      <c r="H22" s="21" t="s">
        <v>39</v>
      </c>
      <c r="I22" s="21" t="s">
        <v>25</v>
      </c>
      <c r="J22" s="21">
        <v>3.4780000000000002</v>
      </c>
      <c r="K22" s="25" t="str">
        <f t="shared" si="0"/>
        <v>5,600</v>
      </c>
      <c r="N22" s="13">
        <f t="shared" si="1"/>
        <v>5600</v>
      </c>
    </row>
    <row r="23" spans="5:14" ht="19" x14ac:dyDescent="0.25">
      <c r="E23" s="12">
        <v>12</v>
      </c>
      <c r="F23" s="28"/>
      <c r="G23" s="22" t="s">
        <v>40</v>
      </c>
      <c r="H23" s="22" t="s">
        <v>34</v>
      </c>
      <c r="I23" s="22" t="s">
        <v>41</v>
      </c>
      <c r="J23" s="22">
        <v>3.47</v>
      </c>
      <c r="K23" s="24" t="str">
        <f t="shared" si="0"/>
        <v>5,580</v>
      </c>
      <c r="N23" s="13">
        <f t="shared" si="1"/>
        <v>5580</v>
      </c>
    </row>
    <row r="24" spans="5:14" ht="19" x14ac:dyDescent="0.25">
      <c r="E24" s="12">
        <v>13</v>
      </c>
      <c r="F24" s="28"/>
      <c r="G24" s="21" t="s">
        <v>40</v>
      </c>
      <c r="H24" s="21" t="s">
        <v>42</v>
      </c>
      <c r="I24" s="21" t="s">
        <v>41</v>
      </c>
      <c r="J24" s="21">
        <v>3.4510000000000001</v>
      </c>
      <c r="K24" s="25" t="str">
        <f t="shared" si="0"/>
        <v>5,550</v>
      </c>
      <c r="N24" s="13">
        <f t="shared" si="1"/>
        <v>5550</v>
      </c>
    </row>
    <row r="25" spans="5:14" ht="19" x14ac:dyDescent="0.25">
      <c r="E25" s="12">
        <v>14</v>
      </c>
      <c r="F25" s="28"/>
      <c r="G25" s="22" t="s">
        <v>26</v>
      </c>
      <c r="H25" s="22" t="s">
        <v>36</v>
      </c>
      <c r="I25" s="22" t="s">
        <v>43</v>
      </c>
      <c r="J25" s="22">
        <v>3.4420000000000002</v>
      </c>
      <c r="K25" s="24" t="str">
        <f t="shared" si="0"/>
        <v>5,540</v>
      </c>
      <c r="N25" s="13">
        <f t="shared" si="1"/>
        <v>5540</v>
      </c>
    </row>
    <row r="26" spans="5:14" ht="19" x14ac:dyDescent="0.25">
      <c r="E26" s="12">
        <v>15</v>
      </c>
      <c r="F26" s="28"/>
      <c r="G26" s="21" t="s">
        <v>26</v>
      </c>
      <c r="H26" s="21" t="s">
        <v>44</v>
      </c>
      <c r="I26" s="21" t="s">
        <v>28</v>
      </c>
      <c r="J26" s="21">
        <v>3.4340000000000002</v>
      </c>
      <c r="K26" s="25" t="str">
        <f t="shared" si="0"/>
        <v>5,530</v>
      </c>
      <c r="N26" s="13">
        <f t="shared" si="1"/>
        <v>5530</v>
      </c>
    </row>
    <row r="27" spans="5:14" ht="19" x14ac:dyDescent="0.25">
      <c r="E27" s="12">
        <v>16</v>
      </c>
      <c r="F27" s="28"/>
      <c r="G27" s="22" t="s">
        <v>45</v>
      </c>
      <c r="H27" s="22" t="s">
        <v>46</v>
      </c>
      <c r="I27" s="22" t="s">
        <v>33</v>
      </c>
      <c r="J27" s="22">
        <v>3.4039999999999999</v>
      </c>
      <c r="K27" s="24" t="str">
        <f t="shared" si="0"/>
        <v>5,480</v>
      </c>
      <c r="N27" s="13">
        <f t="shared" si="1"/>
        <v>5480</v>
      </c>
    </row>
    <row r="28" spans="5:14" ht="19" x14ac:dyDescent="0.25">
      <c r="E28" s="12">
        <v>17</v>
      </c>
      <c r="F28" s="28"/>
      <c r="G28" s="21" t="s">
        <v>23</v>
      </c>
      <c r="H28" s="21" t="s">
        <v>25</v>
      </c>
      <c r="I28" s="21" t="s">
        <v>47</v>
      </c>
      <c r="J28" s="21">
        <v>3.3839999999999999</v>
      </c>
      <c r="K28" s="25" t="str">
        <f t="shared" si="0"/>
        <v>5,450</v>
      </c>
      <c r="N28" s="13">
        <f t="shared" si="1"/>
        <v>5450</v>
      </c>
    </row>
    <row r="29" spans="5:14" ht="19" x14ac:dyDescent="0.25">
      <c r="E29" s="12">
        <v>18</v>
      </c>
      <c r="F29" s="28"/>
      <c r="G29" s="22" t="s">
        <v>23</v>
      </c>
      <c r="H29" s="22" t="s">
        <v>25</v>
      </c>
      <c r="I29" s="22" t="s">
        <v>41</v>
      </c>
      <c r="J29" s="22">
        <v>3.3660000000000001</v>
      </c>
      <c r="K29" s="24" t="str">
        <f t="shared" si="0"/>
        <v>5,420</v>
      </c>
      <c r="N29" s="13">
        <f t="shared" si="1"/>
        <v>5420</v>
      </c>
    </row>
    <row r="30" spans="5:14" ht="19" x14ac:dyDescent="0.25">
      <c r="E30" s="12">
        <v>19</v>
      </c>
      <c r="F30" s="28"/>
      <c r="G30" s="21" t="s">
        <v>45</v>
      </c>
      <c r="H30" s="21" t="s">
        <v>44</v>
      </c>
      <c r="I30" s="21" t="s">
        <v>41</v>
      </c>
      <c r="J30" s="21">
        <v>3.3410000000000002</v>
      </c>
      <c r="K30" s="25" t="str">
        <f t="shared" si="0"/>
        <v>5,380</v>
      </c>
      <c r="N30" s="13">
        <f t="shared" si="1"/>
        <v>5380</v>
      </c>
    </row>
    <row r="31" spans="5:14" ht="19" x14ac:dyDescent="0.25">
      <c r="E31" s="12">
        <v>20</v>
      </c>
      <c r="F31" s="28"/>
      <c r="G31" s="26" t="s">
        <v>26</v>
      </c>
      <c r="H31" s="26" t="s">
        <v>48</v>
      </c>
      <c r="I31" s="26" t="s">
        <v>28</v>
      </c>
      <c r="J31" s="26">
        <v>3.2930000000000001</v>
      </c>
      <c r="K31" s="27" t="str">
        <f t="shared" si="0"/>
        <v>5,300</v>
      </c>
      <c r="N31" s="13">
        <f t="shared" si="1"/>
        <v>5300</v>
      </c>
    </row>
    <row r="32" spans="5:14" ht="19" x14ac:dyDescent="0.25">
      <c r="E32" s="12">
        <v>21</v>
      </c>
      <c r="N32" s="13">
        <f t="shared" si="1"/>
        <v>0</v>
      </c>
    </row>
    <row r="33" spans="5:20" ht="19" x14ac:dyDescent="0.25">
      <c r="E33" s="12">
        <v>22</v>
      </c>
      <c r="N33" s="13">
        <f t="shared" si="1"/>
        <v>0</v>
      </c>
    </row>
    <row r="34" spans="5:20" ht="19" x14ac:dyDescent="0.25">
      <c r="E34" s="12">
        <v>23</v>
      </c>
      <c r="N34" s="13">
        <f t="shared" si="1"/>
        <v>0</v>
      </c>
    </row>
    <row r="35" spans="5:20" ht="19" x14ac:dyDescent="0.25">
      <c r="E35" s="12">
        <v>24</v>
      </c>
      <c r="N35" s="13">
        <f t="shared" si="1"/>
        <v>0</v>
      </c>
    </row>
    <row r="36" spans="5:20" ht="19" x14ac:dyDescent="0.25">
      <c r="E36" s="12">
        <v>25</v>
      </c>
      <c r="N36" s="13">
        <f t="shared" si="1"/>
        <v>0</v>
      </c>
    </row>
    <row r="38" spans="5:20" x14ac:dyDescent="0.2">
      <c r="P38" s="19" t="s">
        <v>45</v>
      </c>
      <c r="Q38" s="19" t="s">
        <v>46</v>
      </c>
      <c r="R38" s="19" t="s">
        <v>28</v>
      </c>
      <c r="S38" s="19">
        <v>3.278</v>
      </c>
      <c r="T38" s="18" t="str">
        <f>MID(N32,1,1)&amp;","&amp;MID(N32,2,3)</f>
        <v>0,</v>
      </c>
    </row>
    <row r="39" spans="5:20" x14ac:dyDescent="0.2">
      <c r="P39" s="17" t="s">
        <v>49</v>
      </c>
      <c r="Q39" s="17" t="s">
        <v>50</v>
      </c>
      <c r="R39" s="17" t="s">
        <v>51</v>
      </c>
      <c r="S39" s="17">
        <v>3.262</v>
      </c>
      <c r="T39" s="16" t="str">
        <f>MID(N33,1,1)&amp;","&amp;MID(N33,2,3)</f>
        <v>0,</v>
      </c>
    </row>
    <row r="40" spans="5:20" x14ac:dyDescent="0.2">
      <c r="P40" s="19" t="s">
        <v>55</v>
      </c>
      <c r="Q40" s="19" t="s">
        <v>25</v>
      </c>
      <c r="R40" s="19" t="s">
        <v>36</v>
      </c>
      <c r="S40" s="19">
        <v>3.2610000000000001</v>
      </c>
      <c r="T40" s="18" t="str">
        <f>MID(N34,1,1)&amp;","&amp;MID(N34,2,3)</f>
        <v>0,</v>
      </c>
    </row>
    <row r="41" spans="5:20" x14ac:dyDescent="0.2">
      <c r="P41" s="17" t="s">
        <v>45</v>
      </c>
      <c r="Q41" s="17" t="s">
        <v>46</v>
      </c>
      <c r="R41" s="17" t="s">
        <v>47</v>
      </c>
      <c r="S41" s="17">
        <v>3.1930000000000001</v>
      </c>
      <c r="T41" s="16" t="str">
        <f>MID(N35,1,1)&amp;","&amp;MID(N35,2,3)</f>
        <v>0,</v>
      </c>
    </row>
    <row r="42" spans="5:20" x14ac:dyDescent="0.2">
      <c r="P42" s="19" t="s">
        <v>23</v>
      </c>
      <c r="Q42" s="19" t="s">
        <v>30</v>
      </c>
      <c r="R42" s="19" t="s">
        <v>25</v>
      </c>
      <c r="S42" s="19">
        <v>3.1920000000000002</v>
      </c>
      <c r="T42" s="18" t="str">
        <f>MID(N36,1,1)&amp;","&amp;MID(N36,2,3)</f>
        <v>0,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(c)</vt:lpstr>
      <vt:lpstr>Ausgangswerte</vt:lpstr>
      <vt:lpstr>Most Frequent Flights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Fonseca</dc:creator>
  <cp:lastModifiedBy>Diego Fonseca</cp:lastModifiedBy>
  <dcterms:created xsi:type="dcterms:W3CDTF">2021-10-16T10:41:27Z</dcterms:created>
  <dcterms:modified xsi:type="dcterms:W3CDTF">2021-12-22T09:26:41Z</dcterms:modified>
</cp:coreProperties>
</file>