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<sst xmlns="http://schemas.openxmlformats.org/spreadsheetml/2006/main" count="115" uniqueCount="101">
  <si>
    <t>D1</t>
  </si>
  <si>
    <t>D3</t>
  </si>
  <si>
    <t>D5</t>
  </si>
  <si>
    <t>R1</t>
  </si>
  <si>
    <t>R2</t>
  </si>
  <si>
    <t>R = R1*R2</t>
  </si>
  <si>
    <t>D = D1*D2*D3*D4*D5</t>
  </si>
  <si>
    <t>M1</t>
  </si>
  <si>
    <t>M2</t>
  </si>
  <si>
    <t>M3</t>
  </si>
  <si>
    <t>M4</t>
  </si>
  <si>
    <t>M = M1*M2*M3*M4</t>
  </si>
  <si>
    <t>O = O1*O2</t>
  </si>
  <si>
    <t>O1</t>
  </si>
  <si>
    <t>O2</t>
  </si>
  <si>
    <t>S1</t>
  </si>
  <si>
    <t>S2</t>
  </si>
  <si>
    <t>S = S1*S2</t>
  </si>
  <si>
    <t>Rw = D*R</t>
  </si>
  <si>
    <t>LR</t>
  </si>
  <si>
    <t>US$/h</t>
  </si>
  <si>
    <t>(MMHon + MMHoff)*LR + MC</t>
  </si>
  <si>
    <t xml:space="preserve">   LF(v)</t>
  </si>
  <si>
    <t xml:space="preserve">   BF(x)</t>
  </si>
  <si>
    <t>BF(x) = 0,9</t>
  </si>
  <si>
    <t>BF(x) = 0,95</t>
  </si>
  <si>
    <t>BF(x) = 0,8</t>
  </si>
  <si>
    <t>Rw * M</t>
  </si>
  <si>
    <t>Rw * M3 * O</t>
  </si>
  <si>
    <t>Rw * S</t>
  </si>
  <si>
    <t>Bild 2</t>
  </si>
  <si>
    <t>D2 = 1/LF(v) * BF(x)</t>
  </si>
  <si>
    <t xml:space="preserve">   a</t>
  </si>
  <si>
    <t xml:space="preserve">   b</t>
  </si>
  <si>
    <t xml:space="preserve">   FH(x)</t>
  </si>
  <si>
    <t xml:space="preserve">   FH(v)</t>
  </si>
  <si>
    <t>Parameter</t>
  </si>
  <si>
    <t>Bild 3</t>
  </si>
  <si>
    <t>-</t>
  </si>
  <si>
    <t>Tafel 4</t>
  </si>
  <si>
    <t>Tafel 5</t>
  </si>
  <si>
    <t>Tafel 6</t>
  </si>
  <si>
    <t>Tafel 7</t>
  </si>
  <si>
    <t>D4 = a + b * (FH(v) / FH(x))</t>
  </si>
  <si>
    <t>h / FH</t>
  </si>
  <si>
    <t>US$ / FH</t>
  </si>
  <si>
    <t xml:space="preserve">   Parameter</t>
  </si>
  <si>
    <t>FH</t>
  </si>
  <si>
    <t>VDI: "Maintenance Analysis on Systems Level"</t>
  </si>
  <si>
    <t>This calculation is based on the text from the file "Wartungsaufwandsanalyse.pdf" and is a translated Excel table from Wartungsaufwandsanalyse.xls</t>
  </si>
  <si>
    <t>Name</t>
  </si>
  <si>
    <t>Value</t>
  </si>
  <si>
    <t>Unit</t>
  </si>
  <si>
    <t>Source</t>
  </si>
  <si>
    <t>Hint</t>
  </si>
  <si>
    <t>Design Factors</t>
  </si>
  <si>
    <t>Reliability Factors</t>
  </si>
  <si>
    <t>Maintainability Factors</t>
  </si>
  <si>
    <t>Overhaul Factors</t>
  </si>
  <si>
    <t>Material Effort Factors</t>
  </si>
  <si>
    <t>Maintenance Reliability Factors</t>
  </si>
  <si>
    <t>Manhour-On-Aircraft Factor</t>
  </si>
  <si>
    <t>Manhour-Off-Aircraft Factor</t>
  </si>
  <si>
    <t>Material Cost Factor</t>
  </si>
  <si>
    <t>Labor Rate</t>
  </si>
  <si>
    <t>Values of the Comparison Aircraft (c)</t>
  </si>
  <si>
    <t>MMHon(c)</t>
  </si>
  <si>
    <t>MC(c)</t>
  </si>
  <si>
    <t>MMHoff(c)</t>
  </si>
  <si>
    <t>DMC(c)</t>
  </si>
  <si>
    <t>Values of the Project Aircraft (x)</t>
  </si>
  <si>
    <r>
      <t xml:space="preserve">MMHon(x) = </t>
    </r>
    <r>
      <rPr>
        <b/>
        <sz val="10"/>
        <rFont val="Arial"/>
        <family val="2"/>
      </rPr>
      <t>Rw * M</t>
    </r>
    <r>
      <rPr>
        <sz val="10"/>
        <rFont val="Arial"/>
        <family val="0"/>
      </rPr>
      <t xml:space="preserve"> * MMHon(c)</t>
    </r>
  </si>
  <si>
    <r>
      <t xml:space="preserve">MMHoff(x) = </t>
    </r>
    <r>
      <rPr>
        <b/>
        <sz val="10"/>
        <rFont val="Arial"/>
        <family val="2"/>
      </rPr>
      <t>Rw * M3 * O</t>
    </r>
    <r>
      <rPr>
        <sz val="10"/>
        <rFont val="Arial"/>
        <family val="0"/>
      </rPr>
      <t xml:space="preserve"> * MMHoff(c)</t>
    </r>
  </si>
  <si>
    <r>
      <t xml:space="preserve">MC(x) = </t>
    </r>
    <r>
      <rPr>
        <b/>
        <sz val="10"/>
        <rFont val="Arial"/>
        <family val="2"/>
      </rPr>
      <t>Rw * S</t>
    </r>
    <r>
      <rPr>
        <sz val="10"/>
        <rFont val="Arial"/>
        <family val="0"/>
      </rPr>
      <t xml:space="preserve"> *MC(c)</t>
    </r>
  </si>
  <si>
    <t>improved</t>
  </si>
  <si>
    <t>much improved</t>
  </si>
  <si>
    <t>totally new design philosophy</t>
  </si>
  <si>
    <t>Complexity</t>
  </si>
  <si>
    <t xml:space="preserve">   Learning Factor</t>
  </si>
  <si>
    <t>Design Type Factor, BF(x)</t>
  </si>
  <si>
    <t xml:space="preserve">   Design Type Factor</t>
  </si>
  <si>
    <t>Design Maturity</t>
  </si>
  <si>
    <t>Environmental Conditions</t>
  </si>
  <si>
    <t xml:space="preserve">   Flight Time (x)</t>
  </si>
  <si>
    <t xml:space="preserve">   Flight Time (c)</t>
  </si>
  <si>
    <t>Average (relative) Operation Time</t>
  </si>
  <si>
    <t>Operation: Operation Time / Flight Time</t>
  </si>
  <si>
    <t>Maintenance Program Factor</t>
  </si>
  <si>
    <t>Ramp Up Rate</t>
  </si>
  <si>
    <t>Reachability</t>
  </si>
  <si>
    <t>Accessability</t>
  </si>
  <si>
    <t>Controlability</t>
  </si>
  <si>
    <t>Ease of Handling</t>
  </si>
  <si>
    <t>Overhaul Time</t>
  </si>
  <si>
    <t>Ease of Overhaul</t>
  </si>
  <si>
    <t>Spare Part Weight Factor</t>
  </si>
  <si>
    <t>Basic Material Factor</t>
  </si>
  <si>
    <t>Man Hours on Aircraft</t>
  </si>
  <si>
    <t>Man Hours off Aircraft</t>
  </si>
  <si>
    <t>Material Costs</t>
  </si>
  <si>
    <t>DMC(x)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</si>
</sst>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65" fontId="0" fillId="34" borderId="0" xfId="0" applyNumberFormat="1" applyFill="1" applyAlignment="1">
      <alignment/>
    </xf>
    <xf numFmtId="165" fontId="0" fillId="33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57421875" style="0" bestFit="1" customWidth="1"/>
    <col min="2" max="2" width="34.140625" style="0" customWidth="1"/>
    <col min="6" max="6" width="25.8515625" style="0" bestFit="1" customWidth="1"/>
  </cols>
  <sheetData>
    <row r="1" spans="1:2" ht="18">
      <c r="A1" s="2" t="s">
        <v>48</v>
      </c>
      <c r="B1" s="2"/>
    </row>
    <row r="2" spans="1:5" ht="12.75">
      <c r="A2" s="4"/>
      <c r="B2" s="1"/>
      <c r="C2" s="4"/>
      <c r="D2" s="4"/>
      <c r="E2" s="4"/>
    </row>
    <row r="3" spans="1:5" ht="12.75">
      <c r="A3" s="4" t="s">
        <v>49</v>
      </c>
      <c r="B3" s="1"/>
      <c r="C3" s="4"/>
      <c r="D3" s="4"/>
      <c r="E3" s="4"/>
    </row>
    <row r="4" spans="1:2" ht="12.75">
      <c r="A4" s="4"/>
      <c r="B4" s="4"/>
    </row>
    <row r="5" spans="1:7" ht="18">
      <c r="A5" s="5" t="s">
        <v>36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6"/>
    </row>
    <row r="7" spans="1:6" ht="12.75">
      <c r="A7" s="1" t="s">
        <v>55</v>
      </c>
      <c r="B7" s="1"/>
      <c r="F7" s="1" t="s">
        <v>79</v>
      </c>
    </row>
    <row r="8" spans="1:7" ht="12.75">
      <c r="A8" t="s">
        <v>0</v>
      </c>
      <c r="B8" t="s">
        <v>77</v>
      </c>
      <c r="C8" s="9"/>
      <c r="F8" s="4" t="s">
        <v>74</v>
      </c>
      <c r="G8" t="s">
        <v>25</v>
      </c>
    </row>
    <row r="9" spans="1:7" ht="12.75">
      <c r="A9" t="s">
        <v>22</v>
      </c>
      <c r="B9" t="s">
        <v>78</v>
      </c>
      <c r="C9" s="9">
        <v>1</v>
      </c>
      <c r="E9" t="s">
        <v>30</v>
      </c>
      <c r="F9" s="4" t="s">
        <v>75</v>
      </c>
      <c r="G9" t="s">
        <v>24</v>
      </c>
    </row>
    <row r="10" spans="1:7" ht="12.75">
      <c r="A10" t="s">
        <v>23</v>
      </c>
      <c r="B10" t="s">
        <v>80</v>
      </c>
      <c r="C10" s="9"/>
      <c r="E10" s="4" t="s">
        <v>54</v>
      </c>
      <c r="F10" s="4" t="s">
        <v>76</v>
      </c>
      <c r="G10" t="s">
        <v>26</v>
      </c>
    </row>
    <row r="11" spans="1:5" ht="12.75">
      <c r="A11" t="s">
        <v>31</v>
      </c>
      <c r="B11" t="s">
        <v>81</v>
      </c>
      <c r="C11" s="8">
        <f>1/C9*C10</f>
        <v>0</v>
      </c>
      <c r="E11" t="s">
        <v>38</v>
      </c>
    </row>
    <row r="12" spans="1:3" ht="12.75">
      <c r="A12" t="s">
        <v>1</v>
      </c>
      <c r="B12" t="s">
        <v>82</v>
      </c>
      <c r="C12" s="9">
        <v>1</v>
      </c>
    </row>
    <row r="13" spans="1:5" ht="12.75">
      <c r="A13" t="s">
        <v>32</v>
      </c>
      <c r="B13" t="s">
        <v>46</v>
      </c>
      <c r="C13" s="9"/>
      <c r="E13" t="s">
        <v>39</v>
      </c>
    </row>
    <row r="14" spans="1:5" ht="12.75">
      <c r="A14" t="s">
        <v>33</v>
      </c>
      <c r="B14" t="s">
        <v>46</v>
      </c>
      <c r="C14" s="9"/>
      <c r="E14" t="s">
        <v>39</v>
      </c>
    </row>
    <row r="15" spans="1:4" ht="12.75">
      <c r="A15" t="s">
        <v>34</v>
      </c>
      <c r="B15" t="s">
        <v>83</v>
      </c>
      <c r="C15" s="9">
        <v>1</v>
      </c>
      <c r="D15" t="s">
        <v>47</v>
      </c>
    </row>
    <row r="16" spans="1:4" ht="12.75">
      <c r="A16" t="s">
        <v>35</v>
      </c>
      <c r="B16" t="s">
        <v>84</v>
      </c>
      <c r="C16" s="7"/>
      <c r="D16" t="s">
        <v>47</v>
      </c>
    </row>
    <row r="17" spans="1:3" ht="12.75">
      <c r="A17" t="s">
        <v>43</v>
      </c>
      <c r="B17" t="s">
        <v>85</v>
      </c>
      <c r="C17" s="8">
        <f>C13+C14*(C16/C15)</f>
        <v>0</v>
      </c>
    </row>
    <row r="18" spans="1:3" ht="12.75">
      <c r="A18" t="s">
        <v>2</v>
      </c>
      <c r="B18" t="s">
        <v>86</v>
      </c>
      <c r="C18" s="9"/>
    </row>
    <row r="19" spans="1:3" ht="12.75">
      <c r="A19" t="s">
        <v>6</v>
      </c>
      <c r="C19" s="8">
        <f>C8*C11*C12*C17*C18</f>
        <v>0</v>
      </c>
    </row>
    <row r="21" spans="1:2" ht="12.75">
      <c r="A21" s="1" t="s">
        <v>56</v>
      </c>
      <c r="B21" s="1"/>
    </row>
    <row r="22" spans="1:3" ht="12.75">
      <c r="A22" t="s">
        <v>3</v>
      </c>
      <c r="B22" t="s">
        <v>87</v>
      </c>
      <c r="C22" s="9"/>
    </row>
    <row r="23" spans="1:3" ht="12.75">
      <c r="A23" t="s">
        <v>4</v>
      </c>
      <c r="B23" t="s">
        <v>88</v>
      </c>
      <c r="C23" s="9"/>
    </row>
    <row r="24" spans="1:3" ht="12.75">
      <c r="A24" t="s">
        <v>5</v>
      </c>
      <c r="C24" s="8">
        <f>C22*C23</f>
        <v>0</v>
      </c>
    </row>
    <row r="26" spans="1:2" ht="12.75">
      <c r="A26" s="1" t="s">
        <v>57</v>
      </c>
      <c r="B26" s="1"/>
    </row>
    <row r="27" spans="1:5" ht="12.75">
      <c r="A27" t="s">
        <v>7</v>
      </c>
      <c r="B27" t="s">
        <v>89</v>
      </c>
      <c r="C27" s="9"/>
      <c r="E27" t="s">
        <v>37</v>
      </c>
    </row>
    <row r="28" spans="1:5" ht="12.75">
      <c r="A28" t="s">
        <v>8</v>
      </c>
      <c r="B28" t="s">
        <v>90</v>
      </c>
      <c r="C28" s="9"/>
      <c r="E28" t="s">
        <v>40</v>
      </c>
    </row>
    <row r="29" spans="1:5" ht="12.75">
      <c r="A29" t="s">
        <v>9</v>
      </c>
      <c r="B29" t="s">
        <v>91</v>
      </c>
      <c r="C29" s="9"/>
      <c r="E29" t="s">
        <v>41</v>
      </c>
    </row>
    <row r="30" spans="1:5" ht="12.75">
      <c r="A30" t="s">
        <v>10</v>
      </c>
      <c r="B30" t="s">
        <v>92</v>
      </c>
      <c r="C30" s="9"/>
      <c r="E30" t="s">
        <v>42</v>
      </c>
    </row>
    <row r="31" spans="1:3" ht="12.75">
      <c r="A31" t="s">
        <v>11</v>
      </c>
      <c r="C31" s="8">
        <f>C27*C28*C29*C30</f>
        <v>0</v>
      </c>
    </row>
    <row r="33" spans="1:2" ht="12.75">
      <c r="A33" s="1" t="s">
        <v>58</v>
      </c>
      <c r="B33" s="1"/>
    </row>
    <row r="34" spans="1:3" ht="12.75">
      <c r="A34" t="s">
        <v>13</v>
      </c>
      <c r="B34" t="s">
        <v>93</v>
      </c>
      <c r="C34" s="9"/>
    </row>
    <row r="35" spans="1:3" ht="12.75">
      <c r="A35" t="s">
        <v>14</v>
      </c>
      <c r="B35" t="s">
        <v>94</v>
      </c>
      <c r="C35" s="9"/>
    </row>
    <row r="36" spans="1:3" ht="12.75">
      <c r="A36" t="s">
        <v>12</v>
      </c>
      <c r="C36" s="8">
        <f>C34*C35</f>
        <v>0</v>
      </c>
    </row>
    <row r="38" spans="1:2" ht="12.75">
      <c r="A38" s="1" t="s">
        <v>59</v>
      </c>
      <c r="B38" s="1"/>
    </row>
    <row r="39" spans="1:3" ht="12.75">
      <c r="A39" t="s">
        <v>15</v>
      </c>
      <c r="B39" t="s">
        <v>95</v>
      </c>
      <c r="C39" s="9"/>
    </row>
    <row r="40" spans="1:3" ht="12.75">
      <c r="A40" t="s">
        <v>16</v>
      </c>
      <c r="B40" t="s">
        <v>96</v>
      </c>
      <c r="C40" s="9"/>
    </row>
    <row r="41" spans="1:3" ht="12.75">
      <c r="A41" t="s">
        <v>17</v>
      </c>
      <c r="C41" s="8">
        <f>C39*C40</f>
        <v>0</v>
      </c>
    </row>
    <row r="43" spans="1:2" ht="12.75">
      <c r="A43" s="1" t="s">
        <v>60</v>
      </c>
      <c r="B43" s="1"/>
    </row>
    <row r="44" spans="1:3" ht="12.75">
      <c r="A44" t="s">
        <v>18</v>
      </c>
      <c r="C44" s="8">
        <f>C19*C24</f>
        <v>0</v>
      </c>
    </row>
    <row r="46" spans="1:2" ht="12.75">
      <c r="A46" s="1" t="s">
        <v>61</v>
      </c>
      <c r="B46" s="1"/>
    </row>
    <row r="47" spans="1:3" ht="12.75">
      <c r="A47" t="s">
        <v>27</v>
      </c>
      <c r="C47" s="8">
        <f>C44*C31</f>
        <v>0</v>
      </c>
    </row>
    <row r="49" spans="1:2" ht="12.75">
      <c r="A49" s="1" t="s">
        <v>62</v>
      </c>
      <c r="B49" s="1"/>
    </row>
    <row r="50" spans="1:3" ht="12.75">
      <c r="A50" t="s">
        <v>28</v>
      </c>
      <c r="C50" s="8">
        <f>C44*C29*C36</f>
        <v>0</v>
      </c>
    </row>
    <row r="52" spans="1:2" ht="12.75">
      <c r="A52" s="1" t="s">
        <v>63</v>
      </c>
      <c r="B52" s="1"/>
    </row>
    <row r="53" spans="1:3" ht="12.75">
      <c r="A53" t="s">
        <v>29</v>
      </c>
      <c r="C53" s="8">
        <f>C44*C41</f>
        <v>0</v>
      </c>
    </row>
    <row r="55" spans="1:2" ht="12.75">
      <c r="A55" s="1" t="s">
        <v>64</v>
      </c>
      <c r="B55" s="1"/>
    </row>
    <row r="56" spans="1:4" ht="12.75">
      <c r="A56" t="s">
        <v>19</v>
      </c>
      <c r="C56" s="7">
        <v>69</v>
      </c>
      <c r="D56" t="s">
        <v>20</v>
      </c>
    </row>
    <row r="58" spans="1:2" ht="12.75">
      <c r="A58" s="3" t="s">
        <v>65</v>
      </c>
      <c r="B58" s="3"/>
    </row>
    <row r="59" spans="1:2" ht="12.75">
      <c r="A59" s="1" t="s">
        <v>97</v>
      </c>
      <c r="B59" s="1"/>
    </row>
    <row r="60" spans="1:4" ht="12.75">
      <c r="A60" s="4" t="s">
        <v>66</v>
      </c>
      <c r="C60" s="9"/>
      <c r="D60" t="s">
        <v>44</v>
      </c>
    </row>
    <row r="61" spans="1:2" ht="12.75">
      <c r="A61" s="1" t="s">
        <v>98</v>
      </c>
      <c r="B61" s="1"/>
    </row>
    <row r="62" spans="1:4" ht="12.75">
      <c r="A62" s="4" t="s">
        <v>68</v>
      </c>
      <c r="C62" s="9"/>
      <c r="D62" t="s">
        <v>44</v>
      </c>
    </row>
    <row r="63" spans="1:2" ht="12.75">
      <c r="A63" s="1" t="s">
        <v>99</v>
      </c>
      <c r="B63" s="1"/>
    </row>
    <row r="64" spans="1:4" ht="12.75">
      <c r="A64" s="4" t="s">
        <v>67</v>
      </c>
      <c r="C64" s="9"/>
      <c r="D64" t="s">
        <v>45</v>
      </c>
    </row>
    <row r="66" spans="1:2" ht="12.75">
      <c r="A66" s="1" t="s">
        <v>69</v>
      </c>
      <c r="B66" s="1"/>
    </row>
    <row r="67" spans="1:4" ht="12.75">
      <c r="A67" t="s">
        <v>21</v>
      </c>
      <c r="C67" s="8">
        <f>(C60+C62)*C56+C64</f>
        <v>0</v>
      </c>
      <c r="D67" t="s">
        <v>45</v>
      </c>
    </row>
    <row r="70" spans="1:2" ht="12.75">
      <c r="A70" s="3" t="s">
        <v>70</v>
      </c>
      <c r="B70" s="3"/>
    </row>
    <row r="71" spans="1:2" ht="12.75">
      <c r="A71" s="1" t="s">
        <v>97</v>
      </c>
      <c r="B71" s="1"/>
    </row>
    <row r="72" spans="1:4" ht="12.75">
      <c r="A72" s="4" t="s">
        <v>71</v>
      </c>
      <c r="C72" s="8">
        <f>C47*C60</f>
        <v>0</v>
      </c>
      <c r="D72" t="s">
        <v>44</v>
      </c>
    </row>
    <row r="74" spans="1:2" ht="12.75">
      <c r="A74" s="1" t="s">
        <v>98</v>
      </c>
      <c r="B74" s="1"/>
    </row>
    <row r="75" spans="1:4" ht="12.75">
      <c r="A75" s="4" t="s">
        <v>72</v>
      </c>
      <c r="C75" s="8">
        <f>C50*C62</f>
        <v>0</v>
      </c>
      <c r="D75" t="s">
        <v>44</v>
      </c>
    </row>
    <row r="77" spans="1:2" ht="12.75">
      <c r="A77" s="1" t="s">
        <v>99</v>
      </c>
      <c r="B77" s="1"/>
    </row>
    <row r="78" spans="1:4" ht="12.75">
      <c r="A78" s="4" t="s">
        <v>73</v>
      </c>
      <c r="C78" s="8">
        <f>C53*C64</f>
        <v>0</v>
      </c>
      <c r="D78" t="s">
        <v>45</v>
      </c>
    </row>
    <row r="80" spans="1:2" ht="12.75">
      <c r="A80" s="1" t="s">
        <v>100</v>
      </c>
      <c r="B80" s="1"/>
    </row>
    <row r="81" spans="1:4" ht="12.75">
      <c r="A81" t="s">
        <v>21</v>
      </c>
      <c r="C81" s="8">
        <f>(C72+C75)*C56+C78</f>
        <v>0</v>
      </c>
      <c r="D81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Dieter SCHOLZ</cp:lastModifiedBy>
  <dcterms:created xsi:type="dcterms:W3CDTF">2004-05-06T01:25:47Z</dcterms:created>
  <dcterms:modified xsi:type="dcterms:W3CDTF">2020-04-30T09:07:14Z</dcterms:modified>
  <cp:category/>
  <cp:version/>
  <cp:contentType/>
  <cp:contentStatus/>
</cp:coreProperties>
</file>